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Human Resources Policy\Arbeidsomstandigheden\Digitale RI&amp;E\RI&amp;E ambulancezorg\Versie 2017 met nieuwe links ivm website\"/>
    </mc:Choice>
  </mc:AlternateContent>
  <bookViews>
    <workbookView xWindow="0" yWindow="0" windowWidth="28800" windowHeight="12120" firstSheet="7" activeTab="7"/>
  </bookViews>
  <sheets>
    <sheet name="Omslag" sheetId="16" r:id="rId1"/>
    <sheet name="Basisgegevens RI&amp;E" sheetId="5" r:id="rId2"/>
    <sheet name="RI&amp;E en PvA" sheetId="1" r:id="rId3"/>
    <sheet name="Defenities" sheetId="4" state="hidden" r:id="rId4"/>
    <sheet name="Hyperlinks PSA" sheetId="10" r:id="rId5"/>
    <sheet name="Hyperlinks Fysieke belasting" sheetId="11" r:id="rId6"/>
    <sheet name="Hyperlinks Infectierisico's" sheetId="9" r:id="rId7"/>
    <sheet name="Hyperlinks Veiligheid" sheetId="12" r:id="rId8"/>
    <sheet name="Hyperlinks Geluid" sheetId="13" r:id="rId9"/>
    <sheet name="Hyperlinks Arbozorg" sheetId="14" r:id="rId10"/>
    <sheet name="Hyperlinks Arbeidstijden" sheetId="15" r:id="rId11"/>
  </sheets>
  <definedNames>
    <definedName name="_xlnm._FilterDatabase" localSheetId="2" hidden="1">'RI&amp;E en PvA'!$A$12:$AA$84</definedName>
    <definedName name="_xlnm.Print_Area" localSheetId="1">'Basisgegevens RI&amp;E'!$B$1:$D$16</definedName>
    <definedName name="_xlnm.Print_Area" localSheetId="2">'RI&amp;E en PvA'!$D$10:$X$85</definedName>
    <definedName name="_xlnm.Print_Titles" localSheetId="2">'RI&amp;E en PvA'!$D:$D,'RI&amp;E en PvA'!$11:$12</definedName>
    <definedName name="Vragenlijst">'RI&amp;E en PvA'!$B$12:$Z$105</definedName>
  </definedNames>
  <calcPr calcId="162913"/>
</workbook>
</file>

<file path=xl/calcChain.xml><?xml version="1.0" encoding="utf-8"?>
<calcChain xmlns="http://schemas.openxmlformats.org/spreadsheetml/2006/main">
  <c r="U54" i="1" l="1"/>
  <c r="Q41" i="1" l="1"/>
  <c r="R41" i="1" s="1"/>
  <c r="O49" i="1" l="1"/>
  <c r="M49" i="1"/>
  <c r="K49" i="1"/>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O44" i="1"/>
  <c r="M44" i="1"/>
  <c r="K44" i="1"/>
  <c r="O14" i="1"/>
  <c r="M14" i="1"/>
  <c r="K14" i="1"/>
  <c r="O15" i="1"/>
  <c r="M15" i="1"/>
  <c r="K15" i="1"/>
  <c r="O13" i="1"/>
  <c r="M13" i="1"/>
  <c r="K13" i="1"/>
  <c r="O43" i="1"/>
  <c r="M43" i="1"/>
  <c r="K43" i="1"/>
  <c r="O37" i="1"/>
  <c r="M37" i="1"/>
  <c r="K37" i="1"/>
  <c r="O40" i="1"/>
  <c r="M40" i="1"/>
  <c r="K40" i="1"/>
  <c r="O34" i="1"/>
  <c r="M34" i="1"/>
  <c r="K34" i="1"/>
  <c r="P49" i="1" l="1"/>
  <c r="B49" i="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P44" i="1"/>
  <c r="P14" i="1"/>
  <c r="P37" i="1"/>
  <c r="P15" i="1"/>
  <c r="P13" i="1"/>
  <c r="P43" i="1"/>
  <c r="P40" i="1"/>
  <c r="P34" i="1"/>
  <c r="P47" i="1"/>
  <c r="K47" i="1"/>
  <c r="Q47" i="1" l="1"/>
  <c r="R47" i="1" s="1"/>
  <c r="S47" i="1" s="1"/>
  <c r="Q13" i="1"/>
  <c r="S13" i="1" s="1"/>
  <c r="Q44" i="1"/>
  <c r="R44" i="1" s="1"/>
  <c r="S44" i="1" s="1"/>
  <c r="Q34" i="1"/>
  <c r="R34" i="1" s="1"/>
  <c r="S34" i="1" s="1"/>
  <c r="Q15" i="1"/>
  <c r="R15" i="1" s="1"/>
  <c r="S15" i="1" s="1"/>
  <c r="Q40" i="1"/>
  <c r="R40" i="1" s="1"/>
  <c r="S40" i="1" s="1"/>
  <c r="Q37" i="1"/>
  <c r="R37" i="1" s="1"/>
  <c r="S37" i="1" s="1"/>
  <c r="Q49" i="1"/>
  <c r="R49" i="1" s="1"/>
  <c r="S49" i="1" s="1"/>
  <c r="Q43" i="1"/>
  <c r="R43" i="1" s="1"/>
  <c r="S43" i="1" s="1"/>
  <c r="Q14" i="1"/>
  <c r="R14" i="1" s="1"/>
  <c r="S14" i="1" s="1"/>
  <c r="O22" i="1"/>
  <c r="M22" i="1"/>
  <c r="K22" i="1"/>
  <c r="P30" i="1"/>
  <c r="O30" i="1"/>
  <c r="M30" i="1"/>
  <c r="K30" i="1"/>
  <c r="P39" i="1"/>
  <c r="K39" i="1"/>
  <c r="P32" i="1"/>
  <c r="K32" i="1"/>
  <c r="U13" i="1" l="1"/>
  <c r="X13" i="1"/>
  <c r="X47" i="1"/>
  <c r="U47" i="1"/>
  <c r="X37" i="1"/>
  <c r="U37" i="1"/>
  <c r="X44" i="1"/>
  <c r="U44" i="1"/>
  <c r="U14" i="1"/>
  <c r="X14" i="1"/>
  <c r="U40" i="1"/>
  <c r="X40" i="1"/>
  <c r="X43" i="1"/>
  <c r="U43" i="1"/>
  <c r="U15" i="1"/>
  <c r="X15" i="1"/>
  <c r="U49" i="1"/>
  <c r="X49" i="1"/>
  <c r="U34" i="1"/>
  <c r="X34" i="1"/>
  <c r="Q32" i="1"/>
  <c r="R32" i="1" s="1"/>
  <c r="S32" i="1" s="1"/>
  <c r="Q39" i="1"/>
  <c r="R39" i="1" s="1"/>
  <c r="S39" i="1" s="1"/>
  <c r="Q30" i="1"/>
  <c r="R30" i="1" s="1"/>
  <c r="S30" i="1" s="1"/>
  <c r="P22" i="1"/>
  <c r="O50" i="1"/>
  <c r="M50" i="1"/>
  <c r="K50" i="1"/>
  <c r="X39" i="1" l="1"/>
  <c r="U39" i="1"/>
  <c r="X32" i="1"/>
  <c r="U32" i="1"/>
  <c r="Q22" i="1"/>
  <c r="R22" i="1" s="1"/>
  <c r="S22" i="1" s="1"/>
  <c r="P50" i="1"/>
  <c r="I10" i="1"/>
  <c r="F10" i="1"/>
  <c r="X22" i="1" l="1"/>
  <c r="U22" i="1"/>
  <c r="Q50" i="1"/>
  <c r="R50" i="1" s="1"/>
  <c r="S50" i="1" s="1"/>
  <c r="X30" i="1"/>
  <c r="U30" i="1"/>
  <c r="M48" i="1" l="1"/>
  <c r="K48" i="1"/>
  <c r="M45" i="1"/>
  <c r="K45" i="1"/>
  <c r="O38" i="1"/>
  <c r="M38" i="1"/>
  <c r="K38" i="1"/>
  <c r="P67" i="1"/>
  <c r="P66" i="1"/>
  <c r="P65" i="1"/>
  <c r="P64" i="1"/>
  <c r="P71" i="1"/>
  <c r="P68" i="1"/>
  <c r="P63" i="1"/>
  <c r="P62" i="1"/>
  <c r="P61" i="1"/>
  <c r="P59" i="1"/>
  <c r="P58" i="1"/>
  <c r="P56" i="1"/>
  <c r="P55" i="1"/>
  <c r="P54" i="1"/>
  <c r="P53" i="1"/>
  <c r="P52" i="1"/>
  <c r="O77" i="1"/>
  <c r="O83" i="1"/>
  <c r="O67" i="1"/>
  <c r="O66" i="1"/>
  <c r="O65" i="1"/>
  <c r="O64" i="1"/>
  <c r="O72" i="1"/>
  <c r="O73" i="1"/>
  <c r="O71" i="1"/>
  <c r="O75" i="1"/>
  <c r="O74" i="1"/>
  <c r="O70" i="1"/>
  <c r="O69" i="1"/>
  <c r="O68" i="1"/>
  <c r="O82" i="1"/>
  <c r="O76" i="1"/>
  <c r="O81" i="1"/>
  <c r="O80" i="1"/>
  <c r="O79" i="1"/>
  <c r="O78" i="1"/>
  <c r="O63" i="1"/>
  <c r="O62" i="1"/>
  <c r="O61" i="1"/>
  <c r="O60" i="1"/>
  <c r="O59" i="1"/>
  <c r="O58" i="1"/>
  <c r="O57" i="1"/>
  <c r="O56" i="1"/>
  <c r="O84" i="1"/>
  <c r="O55" i="1"/>
  <c r="O54" i="1"/>
  <c r="O53" i="1"/>
  <c r="O51" i="1"/>
  <c r="O46" i="1"/>
  <c r="O48" i="1"/>
  <c r="O45" i="1"/>
  <c r="O42" i="1"/>
  <c r="O36" i="1"/>
  <c r="O29" i="1"/>
  <c r="O28" i="1"/>
  <c r="O27" i="1"/>
  <c r="O26" i="1"/>
  <c r="O25" i="1"/>
  <c r="O24" i="1"/>
  <c r="O23" i="1"/>
  <c r="O21" i="1"/>
  <c r="O31" i="1"/>
  <c r="O35" i="1"/>
  <c r="O33" i="1"/>
  <c r="O20" i="1"/>
  <c r="O19" i="1"/>
  <c r="O18" i="1"/>
  <c r="O17" i="1"/>
  <c r="O16" i="1"/>
  <c r="O52" i="1"/>
  <c r="M77" i="1"/>
  <c r="M83" i="1"/>
  <c r="M72" i="1"/>
  <c r="M73" i="1"/>
  <c r="M75" i="1"/>
  <c r="M70" i="1"/>
  <c r="M69" i="1"/>
  <c r="M82" i="1"/>
  <c r="M76" i="1"/>
  <c r="M80" i="1"/>
  <c r="M79" i="1"/>
  <c r="M78" i="1"/>
  <c r="M60" i="1"/>
  <c r="M57" i="1"/>
  <c r="M56" i="1"/>
  <c r="M84" i="1"/>
  <c r="M55" i="1"/>
  <c r="M54" i="1"/>
  <c r="M53" i="1"/>
  <c r="M51" i="1"/>
  <c r="M46" i="1"/>
  <c r="M42" i="1"/>
  <c r="M36" i="1"/>
  <c r="M29" i="1"/>
  <c r="M28" i="1"/>
  <c r="M27" i="1"/>
  <c r="M26" i="1"/>
  <c r="M25" i="1"/>
  <c r="M24" i="1"/>
  <c r="M23" i="1"/>
  <c r="M21" i="1"/>
  <c r="M31" i="1"/>
  <c r="M35" i="1"/>
  <c r="M33" i="1"/>
  <c r="M20" i="1"/>
  <c r="M19" i="1"/>
  <c r="M18" i="1"/>
  <c r="M17" i="1"/>
  <c r="M16" i="1"/>
  <c r="M52" i="1"/>
  <c r="K77" i="1"/>
  <c r="K83" i="1"/>
  <c r="K67" i="1"/>
  <c r="K66" i="1"/>
  <c r="K65" i="1"/>
  <c r="K64" i="1"/>
  <c r="K72" i="1"/>
  <c r="K73" i="1"/>
  <c r="K71" i="1"/>
  <c r="K75" i="1"/>
  <c r="K70" i="1"/>
  <c r="K69" i="1"/>
  <c r="K68" i="1"/>
  <c r="K82" i="1"/>
  <c r="K76" i="1"/>
  <c r="K80" i="1"/>
  <c r="K79" i="1"/>
  <c r="K78" i="1"/>
  <c r="K63" i="1"/>
  <c r="K62" i="1"/>
  <c r="K61" i="1"/>
  <c r="K60" i="1"/>
  <c r="K59" i="1"/>
  <c r="K58" i="1"/>
  <c r="K57" i="1"/>
  <c r="K56" i="1"/>
  <c r="K84" i="1"/>
  <c r="K54" i="1"/>
  <c r="K53" i="1"/>
  <c r="K52" i="1"/>
  <c r="K51" i="1"/>
  <c r="K46" i="1"/>
  <c r="K42" i="1"/>
  <c r="K36" i="1"/>
  <c r="K29" i="1"/>
  <c r="K28" i="1"/>
  <c r="K27" i="1"/>
  <c r="K26" i="1"/>
  <c r="K25" i="1"/>
  <c r="K24" i="1"/>
  <c r="K23" i="1"/>
  <c r="K21" i="1"/>
  <c r="K31" i="1"/>
  <c r="K35" i="1"/>
  <c r="K33" i="1"/>
  <c r="K20" i="1"/>
  <c r="K19" i="1"/>
  <c r="K18" i="1"/>
  <c r="K17" i="1"/>
  <c r="K16" i="1"/>
  <c r="K55" i="1"/>
  <c r="Q55" i="1" l="1"/>
  <c r="R55" i="1" s="1"/>
  <c r="S55" i="1" s="1"/>
  <c r="Q61" i="1"/>
  <c r="R61" i="1" s="1"/>
  <c r="S61" i="1" s="1"/>
  <c r="Q71" i="1"/>
  <c r="R71" i="1" s="1"/>
  <c r="S71" i="1" s="1"/>
  <c r="U71" i="1" s="1"/>
  <c r="Q67" i="1"/>
  <c r="R67" i="1" s="1"/>
  <c r="S67" i="1" s="1"/>
  <c r="U67" i="1" s="1"/>
  <c r="Q52" i="1"/>
  <c r="R52" i="1" s="1"/>
  <c r="S52" i="1" s="1"/>
  <c r="Q56" i="1"/>
  <c r="R56" i="1" s="1"/>
  <c r="S56" i="1" s="1"/>
  <c r="Q62" i="1"/>
  <c r="R62" i="1" s="1"/>
  <c r="S62" i="1" s="1"/>
  <c r="Q64" i="1"/>
  <c r="R64" i="1" s="1"/>
  <c r="S64" i="1" s="1"/>
  <c r="Q53" i="1"/>
  <c r="R53" i="1" s="1"/>
  <c r="S53" i="1" s="1"/>
  <c r="S58" i="1"/>
  <c r="U58" i="1" s="1"/>
  <c r="Q58" i="1"/>
  <c r="Q63" i="1"/>
  <c r="R63" i="1" s="1"/>
  <c r="S63" i="1" s="1"/>
  <c r="Q65" i="1"/>
  <c r="R65" i="1" s="1"/>
  <c r="S65" i="1" s="1"/>
  <c r="Q54" i="1"/>
  <c r="R54" i="1" s="1"/>
  <c r="S54" i="1" s="1"/>
  <c r="Q59" i="1"/>
  <c r="R59" i="1" s="1"/>
  <c r="S59" i="1" s="1"/>
  <c r="Q68" i="1"/>
  <c r="R68" i="1" s="1"/>
  <c r="S68" i="1" s="1"/>
  <c r="Q66" i="1"/>
  <c r="R66" i="1" s="1"/>
  <c r="S66" i="1" s="1"/>
  <c r="P36" i="1"/>
  <c r="P21" i="1"/>
  <c r="P23" i="1"/>
  <c r="P38" i="1"/>
  <c r="P48" i="1"/>
  <c r="P60" i="1"/>
  <c r="P78" i="1"/>
  <c r="P76" i="1"/>
  <c r="P70" i="1"/>
  <c r="P73" i="1"/>
  <c r="P35" i="1"/>
  <c r="P27" i="1"/>
  <c r="P31" i="1"/>
  <c r="P24" i="1"/>
  <c r="P28" i="1"/>
  <c r="P57" i="1"/>
  <c r="P79" i="1"/>
  <c r="P82" i="1"/>
  <c r="P74" i="1"/>
  <c r="P72" i="1"/>
  <c r="P18" i="1"/>
  <c r="P51" i="1"/>
  <c r="P80" i="1"/>
  <c r="P75" i="1"/>
  <c r="P83" i="1"/>
  <c r="Q83" i="1" s="1"/>
  <c r="R83" i="1" s="1"/>
  <c r="P33" i="1"/>
  <c r="P26" i="1"/>
  <c r="P45" i="1"/>
  <c r="P84" i="1"/>
  <c r="P81" i="1"/>
  <c r="P69" i="1"/>
  <c r="P77" i="1"/>
  <c r="P20" i="1"/>
  <c r="P29" i="1"/>
  <c r="P42" i="1"/>
  <c r="P46" i="1"/>
  <c r="P25" i="1"/>
  <c r="P19" i="1"/>
  <c r="Q19" i="1" s="1"/>
  <c r="R19" i="1" s="1"/>
  <c r="P16" i="1"/>
  <c r="P17" i="1"/>
  <c r="U62" i="1" l="1"/>
  <c r="X62" i="1"/>
  <c r="U52" i="1"/>
  <c r="X52" i="1"/>
  <c r="U68" i="1"/>
  <c r="X68" i="1"/>
  <c r="U53" i="1"/>
  <c r="X53" i="1"/>
  <c r="X63" i="1"/>
  <c r="U63" i="1"/>
  <c r="U55" i="1"/>
  <c r="X55" i="1"/>
  <c r="X54" i="1"/>
  <c r="X71" i="1"/>
  <c r="X58" i="1"/>
  <c r="X66" i="1"/>
  <c r="U66" i="1"/>
  <c r="X56" i="1"/>
  <c r="U56" i="1"/>
  <c r="X64" i="1"/>
  <c r="U64" i="1"/>
  <c r="X65" i="1"/>
  <c r="U65" i="1"/>
  <c r="X61" i="1"/>
  <c r="U61" i="1"/>
  <c r="X59" i="1"/>
  <c r="U59" i="1"/>
  <c r="X67" i="1"/>
  <c r="Q25" i="1"/>
  <c r="R25" i="1" s="1"/>
  <c r="S25" i="1" s="1"/>
  <c r="Q79" i="1"/>
  <c r="R79" i="1" s="1"/>
  <c r="S79" i="1" s="1"/>
  <c r="X79" i="1" s="1"/>
  <c r="Q31" i="1"/>
  <c r="R31" i="1" s="1"/>
  <c r="S31" i="1" s="1"/>
  <c r="Q48" i="1"/>
  <c r="R48" i="1" s="1"/>
  <c r="S48" i="1" s="1"/>
  <c r="Q36" i="1"/>
  <c r="R36" i="1" s="1"/>
  <c r="S36" i="1" s="1"/>
  <c r="Q17" i="1"/>
  <c r="R17" i="1" s="1"/>
  <c r="S17" i="1" s="1"/>
  <c r="X17" i="1" s="1"/>
  <c r="Q46" i="1"/>
  <c r="R46" i="1" s="1"/>
  <c r="S46" i="1" s="1"/>
  <c r="Q77" i="1"/>
  <c r="R77" i="1" s="1"/>
  <c r="S77" i="1" s="1"/>
  <c r="Q45" i="1"/>
  <c r="R45" i="1" s="1"/>
  <c r="S45" i="1" s="1"/>
  <c r="Q75" i="1"/>
  <c r="R75" i="1" s="1"/>
  <c r="S75" i="1" s="1"/>
  <c r="X75" i="1" s="1"/>
  <c r="Q72" i="1"/>
  <c r="R72" i="1" s="1"/>
  <c r="S72" i="1" s="1"/>
  <c r="Q57" i="1"/>
  <c r="R57" i="1" s="1"/>
  <c r="S57" i="1" s="1"/>
  <c r="X57" i="1" s="1"/>
  <c r="Q27" i="1"/>
  <c r="R27" i="1" s="1"/>
  <c r="S27" i="1" s="1"/>
  <c r="Q76" i="1"/>
  <c r="R76" i="1" s="1"/>
  <c r="S76" i="1" s="1"/>
  <c r="X76" i="1" s="1"/>
  <c r="Q38" i="1"/>
  <c r="R38" i="1" s="1"/>
  <c r="S38" i="1" s="1"/>
  <c r="Q16" i="1"/>
  <c r="R16" i="1" s="1"/>
  <c r="S16" i="1" s="1"/>
  <c r="U16" i="1" s="1"/>
  <c r="Q42" i="1"/>
  <c r="R42" i="1" s="1"/>
  <c r="S42" i="1" s="1"/>
  <c r="Q69" i="1"/>
  <c r="R69" i="1" s="1"/>
  <c r="S69" i="1" s="1"/>
  <c r="Q26" i="1"/>
  <c r="R26" i="1" s="1"/>
  <c r="S26" i="1" s="1"/>
  <c r="Q80" i="1"/>
  <c r="R80" i="1" s="1"/>
  <c r="S80" i="1" s="1"/>
  <c r="Q74" i="1"/>
  <c r="R74" i="1" s="1"/>
  <c r="S74" i="1" s="1"/>
  <c r="Q28" i="1"/>
  <c r="R28" i="1" s="1"/>
  <c r="S28" i="1" s="1"/>
  <c r="X28" i="1" s="1"/>
  <c r="Q35" i="1"/>
  <c r="R35" i="1" s="1"/>
  <c r="S35" i="1" s="1"/>
  <c r="Q78" i="1"/>
  <c r="R78" i="1" s="1"/>
  <c r="S78" i="1" s="1"/>
  <c r="X78" i="1" s="1"/>
  <c r="Q23" i="1"/>
  <c r="R23" i="1" s="1"/>
  <c r="S23" i="1" s="1"/>
  <c r="Q29" i="1"/>
  <c r="R29" i="1" s="1"/>
  <c r="S29" i="1" s="1"/>
  <c r="Q81" i="1"/>
  <c r="R81" i="1" s="1"/>
  <c r="S81" i="1" s="1"/>
  <c r="Q33" i="1"/>
  <c r="R33" i="1" s="1"/>
  <c r="S33" i="1" s="1"/>
  <c r="X33" i="1" s="1"/>
  <c r="Q51" i="1"/>
  <c r="R51" i="1" s="1"/>
  <c r="S51" i="1" s="1"/>
  <c r="Q82" i="1"/>
  <c r="R82" i="1" s="1"/>
  <c r="S82" i="1" s="1"/>
  <c r="X82" i="1" s="1"/>
  <c r="Q24" i="1"/>
  <c r="R24" i="1" s="1"/>
  <c r="S24" i="1" s="1"/>
  <c r="Q73" i="1"/>
  <c r="R73" i="1" s="1"/>
  <c r="S73" i="1" s="1"/>
  <c r="X73" i="1" s="1"/>
  <c r="Q60" i="1"/>
  <c r="R60" i="1" s="1"/>
  <c r="S60" i="1" s="1"/>
  <c r="Q21" i="1"/>
  <c r="R21" i="1" s="1"/>
  <c r="S21" i="1" s="1"/>
  <c r="X21" i="1" s="1"/>
  <c r="Q20" i="1"/>
  <c r="R20" i="1" s="1"/>
  <c r="S20" i="1" s="1"/>
  <c r="Q84" i="1"/>
  <c r="R84" i="1" s="1"/>
  <c r="S84" i="1" s="1"/>
  <c r="Q18" i="1"/>
  <c r="R18" i="1" s="1"/>
  <c r="S18" i="1" s="1"/>
  <c r="Q70" i="1"/>
  <c r="R70" i="1" s="1"/>
  <c r="S70" i="1" s="1"/>
  <c r="S83" i="1"/>
  <c r="X41" i="1"/>
  <c r="U41" i="1"/>
  <c r="X50" i="1"/>
  <c r="U50" i="1"/>
  <c r="S19" i="1"/>
  <c r="X69" i="1" l="1"/>
  <c r="U69" i="1"/>
  <c r="U29" i="1"/>
  <c r="X29" i="1"/>
  <c r="X77" i="1"/>
  <c r="U77" i="1"/>
  <c r="X70" i="1"/>
  <c r="U70" i="1"/>
  <c r="X84" i="1"/>
  <c r="U84" i="1"/>
  <c r="X48" i="1"/>
  <c r="U48" i="1"/>
  <c r="X80" i="1"/>
  <c r="U80" i="1"/>
  <c r="U78" i="1"/>
  <c r="U60" i="1"/>
  <c r="X60" i="1"/>
  <c r="U45" i="1"/>
  <c r="X45" i="1"/>
  <c r="X25" i="1"/>
  <c r="U25" i="1"/>
  <c r="X20" i="1"/>
  <c r="U20" i="1"/>
  <c r="U72" i="1"/>
  <c r="X72" i="1"/>
  <c r="X24" i="1"/>
  <c r="U24" i="1"/>
  <c r="U35" i="1"/>
  <c r="X35" i="1"/>
  <c r="X38" i="1"/>
  <c r="U38" i="1"/>
  <c r="U46" i="1"/>
  <c r="X46" i="1"/>
  <c r="X23" i="1"/>
  <c r="U23" i="1"/>
  <c r="U42" i="1"/>
  <c r="X42" i="1"/>
  <c r="U81" i="1"/>
  <c r="X81" i="1"/>
  <c r="X26" i="1"/>
  <c r="U26" i="1"/>
  <c r="U31" i="1"/>
  <c r="X31" i="1"/>
  <c r="X18" i="1"/>
  <c r="U18" i="1"/>
  <c r="U51" i="1"/>
  <c r="X51" i="1"/>
  <c r="X74" i="1"/>
  <c r="U74" i="1"/>
  <c r="X27" i="1"/>
  <c r="U27" i="1"/>
  <c r="U36" i="1"/>
  <c r="X36" i="1"/>
  <c r="U76" i="1"/>
  <c r="U75" i="1"/>
  <c r="U21" i="1"/>
  <c r="U17" i="1"/>
  <c r="U28" i="1"/>
  <c r="U33" i="1"/>
  <c r="U82" i="1"/>
  <c r="U57" i="1"/>
  <c r="U73" i="1"/>
  <c r="U79" i="1"/>
  <c r="X16" i="1"/>
  <c r="X83" i="1"/>
  <c r="U83" i="1"/>
  <c r="X19" i="1"/>
  <c r="U19" i="1"/>
</calcChain>
</file>

<file path=xl/comments1.xml><?xml version="1.0" encoding="utf-8"?>
<comments xmlns="http://schemas.openxmlformats.org/spreadsheetml/2006/main">
  <authors>
    <author>TJHeesen</author>
  </authors>
  <commentList>
    <comment ref="A1" authorId="0" shapeId="0">
      <text>
        <r>
          <rPr>
            <b/>
            <sz val="9"/>
            <color indexed="81"/>
            <rFont val="Tahoma"/>
            <family val="2"/>
          </rPr>
          <t>TJHeesen:</t>
        </r>
        <r>
          <rPr>
            <sz val="9"/>
            <color indexed="81"/>
            <rFont val="Tahoma"/>
            <family val="2"/>
          </rPr>
          <t xml:space="preserve">
beveiliging wachtwoord: ambulancezorg</t>
        </r>
      </text>
    </comment>
  </commentList>
</comments>
</file>

<file path=xl/connections.xml><?xml version="1.0" encoding="utf-8"?>
<connections xmlns="http://schemas.openxmlformats.org/spreadsheetml/2006/main">
  <connection id="1" name="Overzicht vragen digitale RIE (2)" type="4" refreshedVersion="0" deleted="1" background="1">
    <webPr xml="1" sourceData="1" url="C:\Users\TJHeesen\Documents\upload\Ambulancezorg\Overzicht vragen digitale RIE (2).xml" htmlTables="1" htmlFormat="all"/>
  </connection>
</connections>
</file>

<file path=xl/sharedStrings.xml><?xml version="1.0" encoding="utf-8"?>
<sst xmlns="http://schemas.openxmlformats.org/spreadsheetml/2006/main" count="1023" uniqueCount="440">
  <si>
    <t>Zijn alle medewerkers (ook de tijdelijke) in kennis gesteld van de procedures rondom de bedrijfshulpverlening?</t>
  </si>
  <si>
    <t>Worden in het dienstrooster de bepalingen uit de Arbeidstijdenwet en het Arbeidstijdenbesluit nageleefd?</t>
  </si>
  <si>
    <t>Geluid</t>
  </si>
  <si>
    <t>Fysieke belasting</t>
  </si>
  <si>
    <t>Nr</t>
  </si>
  <si>
    <t>Vraag</t>
  </si>
  <si>
    <t>Toelichting</t>
  </si>
  <si>
    <t>Antwoord</t>
  </si>
  <si>
    <t>Oplossingssugesstie</t>
  </si>
  <si>
    <t>W</t>
  </si>
  <si>
    <t>B</t>
  </si>
  <si>
    <t>E</t>
  </si>
  <si>
    <t>R-getal</t>
  </si>
  <si>
    <t>Verbetermaatregel</t>
  </si>
  <si>
    <t>Ja</t>
  </si>
  <si>
    <t>Nee</t>
  </si>
  <si>
    <t>Niet van toepassing</t>
  </si>
  <si>
    <t>PSA</t>
  </si>
  <si>
    <t>Onvoldoende</t>
  </si>
  <si>
    <t>Kantoor</t>
  </si>
  <si>
    <t>Veiligheid</t>
  </si>
  <si>
    <t xml:space="preserve"> </t>
  </si>
  <si>
    <t>Onbekend</t>
  </si>
  <si>
    <t>Zorg voor een goede inrichting van de kantoorwerkplekken.</t>
  </si>
  <si>
    <t>Is er een beheersplan voor de legionellabacterie (waterleiding, luchtbehandelingssysteem)?</t>
  </si>
  <si>
    <t>Arbeidstijden</t>
  </si>
  <si>
    <t>Wordt er met de ondernemingsraad overlegd over arbeidsomstandigheden?</t>
  </si>
  <si>
    <t>BHV</t>
  </si>
  <si>
    <t>Gebouw</t>
  </si>
  <si>
    <t>Arbozorg</t>
  </si>
  <si>
    <t>Is er inzicht in de werkdrukbeleving van alle medewerkers? Lees in de toelichting welke informatiebronnen daarbij in ieder geval gebruikt moeten worden.</t>
  </si>
  <si>
    <t>Worden hulpmiddelen ingezet om fysieke belasting te verminderen? Check aan de hand van de toelichting welke hulpmiddelen ontbreken.</t>
  </si>
  <si>
    <t>Zijn er voldoende maatregelen om de gevolgen van agressie te beheersen? Check aan de hand van de toelichting of alle elementen van het agressiebeleid zijn ingevuld.</t>
  </si>
  <si>
    <t xml:space="preserve">Wordt voldoende rekening gehouden met kwestbare groepen ten aanzien van fysieke overbelasting? </t>
  </si>
  <si>
    <t>Is de kantoorwerkplek ergonomisch goed ingericht? Maak daarbij gebruik van de checklist Beeldschermwerk.</t>
  </si>
  <si>
    <t>Is de meldkamer ergonomisch goed ingericht? Maak daarbij gebruik van de Checklist Beeldschermwerk.</t>
  </si>
  <si>
    <t>Zijn er protocollen voor bijzondere infectiesituaties? Lees de toelichting.</t>
  </si>
  <si>
    <t>Wordt er rekening gehouden met kwetsbare groepen ten aanzien van infectierisico's?</t>
  </si>
  <si>
    <t>Is er goede communicatie tussen meldkamer en ambulancepost bij risicovolle ongevalssituaties? Check dit aan de hand van ervaringen bij collega's.</t>
  </si>
  <si>
    <t>Vindt er aantoonbaar voorlichting en instructie plaats over relevante arborisico's? Check aan de hand van de toelichting of de voorlichting en instructie voldoende is.</t>
  </si>
  <si>
    <t>Wordt de afgesproken procedure met betrekking tot de aanstellingskeuring gevolgd? Lees in de toelichting welke procedure gevolgd moet worden.</t>
  </si>
  <si>
    <t>Beschikt de bedrijfshulpverlening over adequate uitrusting en voorzieningen? Check dit aan de hand van de toelichting.</t>
  </si>
  <si>
    <t>Worden maatregelen genomen om blootstelling aan lawaai te verminderen? Check dit aan de hand van de toelichting.</t>
  </si>
  <si>
    <t>Is er een procedure met betrekking tot het registreren en melden van ongevallen? Lees in de toelichting de criteria voor registratie en voor melding.</t>
  </si>
  <si>
    <t>Is er een preventiemedewerker binnen de organisatie?</t>
  </si>
  <si>
    <t>Overige risico's</t>
  </si>
  <si>
    <t>Infectierisico</t>
  </si>
  <si>
    <t>Organisatie</t>
  </si>
  <si>
    <t>Meldkamer</t>
  </si>
  <si>
    <t>Vragenlijst</t>
  </si>
  <si>
    <t>Ambulancepost</t>
  </si>
  <si>
    <t>Waarschijnlijkheid</t>
  </si>
  <si>
    <t>Bijna niet denkbaar</t>
  </si>
  <si>
    <t>Praktisch onmogelijk</t>
  </si>
  <si>
    <t>Ongewoon</t>
  </si>
  <si>
    <t>Zeer wel mogelijk</t>
  </si>
  <si>
    <t>Te verwachten</t>
  </si>
  <si>
    <t>Voortdurend</t>
  </si>
  <si>
    <t>Effect</t>
  </si>
  <si>
    <t>Gering, letsel zonder verzuim/hinder</t>
  </si>
  <si>
    <t>Belangrijk, letsel/verzuim</t>
  </si>
  <si>
    <t>Ernstig, irreversibel/invaliditeit</t>
  </si>
  <si>
    <t>Zeer ernstig, een dode acuut of op termijn</t>
  </si>
  <si>
    <t>Klasse</t>
  </si>
  <si>
    <t>Actie</t>
  </si>
  <si>
    <t>Uitleg</t>
  </si>
  <si>
    <t>Geen / aanvaardbaar risico</t>
  </si>
  <si>
    <t>Aandacht</t>
  </si>
  <si>
    <t>Mogelijk risico</t>
  </si>
  <si>
    <t>Maatregel vereist</t>
  </si>
  <si>
    <t>Belangrijk risico</t>
  </si>
  <si>
    <t>Directe maatregel vereist</t>
  </si>
  <si>
    <t>Hoog risico</t>
  </si>
  <si>
    <t>Werkzaamheden stoppen</t>
  </si>
  <si>
    <t>Zeer hoog risico</t>
  </si>
  <si>
    <t>Zeer kort en/of zelden (enkele keren per jaar)</t>
  </si>
  <si>
    <t>Ramp, enkele doden acuut of op termijn</t>
  </si>
  <si>
    <t>Risicowaarde</t>
  </si>
  <si>
    <t>Risicomodel van Fine &amp; Kinney</t>
  </si>
  <si>
    <t>&lt;1x per jaar</t>
  </si>
  <si>
    <t>Lang en/of frequent</t>
  </si>
  <si>
    <t>Onwaarschijnlijk</t>
  </si>
  <si>
    <t>Denkbaar</t>
  </si>
  <si>
    <t>Onmogelijk</t>
  </si>
  <si>
    <t xml:space="preserve">maar onwaarschijnlijk </t>
  </si>
  <si>
    <t>maar mogelijk in grensgeval</t>
  </si>
  <si>
    <t>E_g</t>
  </si>
  <si>
    <t>W_g</t>
  </si>
  <si>
    <t>Gering letsel</t>
  </si>
  <si>
    <t>Letsel/verzuim</t>
  </si>
  <si>
    <t>Invaliditeit</t>
  </si>
  <si>
    <t>Dode</t>
  </si>
  <si>
    <t>Enkele doden</t>
  </si>
  <si>
    <t>Jaarlijks</t>
  </si>
  <si>
    <t>Maandelijks</t>
  </si>
  <si>
    <t>Wekelijks</t>
  </si>
  <si>
    <t>Dagelijks</t>
  </si>
  <si>
    <t>B-g</t>
  </si>
  <si>
    <t>Beoordeling</t>
  </si>
  <si>
    <t>wettelijke verplichting</t>
  </si>
  <si>
    <t>&gt;400</t>
  </si>
  <si>
    <t>Noodzaak</t>
  </si>
  <si>
    <t>Opmerkingen</t>
  </si>
  <si>
    <t>niet van toepassing</t>
  </si>
  <si>
    <t>12 maanden</t>
  </si>
  <si>
    <t>6 maanden</t>
  </si>
  <si>
    <t>1 dag</t>
  </si>
  <si>
    <t>Wettelijke verplichting</t>
  </si>
  <si>
    <t>Indicatieve termijn</t>
  </si>
  <si>
    <t>Scoop RIE</t>
  </si>
  <si>
    <t>gehele organisatie</t>
  </si>
  <si>
    <t>beleidsmatig</t>
  </si>
  <si>
    <t>ambulancepost(en)</t>
  </si>
  <si>
    <t>meldkamer</t>
  </si>
  <si>
    <t>overige</t>
  </si>
  <si>
    <t>Projectleider:</t>
  </si>
  <si>
    <t>Organisatie:</t>
  </si>
  <si>
    <t>Scoop van de RIE:</t>
  </si>
  <si>
    <t>Betrokkenen:</t>
  </si>
  <si>
    <t>Datum rondgang:</t>
  </si>
  <si>
    <t>Datum rapportage:</t>
  </si>
  <si>
    <t>Lengte tekstveld</t>
  </si>
  <si>
    <t>Datum</t>
  </si>
  <si>
    <t>Indicatieve termijn dagen</t>
  </si>
  <si>
    <t>K2</t>
  </si>
  <si>
    <t>K1</t>
  </si>
  <si>
    <t>K3</t>
  </si>
  <si>
    <t>M1</t>
  </si>
  <si>
    <t>M2</t>
  </si>
  <si>
    <t>M4</t>
  </si>
  <si>
    <t>M5</t>
  </si>
  <si>
    <t>O1</t>
  </si>
  <si>
    <t>O2</t>
  </si>
  <si>
    <t>O3</t>
  </si>
  <si>
    <t>O4</t>
  </si>
  <si>
    <t>O5</t>
  </si>
  <si>
    <t>O6</t>
  </si>
  <si>
    <t>O7</t>
  </si>
  <si>
    <t>O8</t>
  </si>
  <si>
    <t>O9</t>
  </si>
  <si>
    <t>O10</t>
  </si>
  <si>
    <t>O12</t>
  </si>
  <si>
    <t>O11</t>
  </si>
  <si>
    <t>O13</t>
  </si>
  <si>
    <t>O14</t>
  </si>
  <si>
    <t>O15</t>
  </si>
  <si>
    <t>O16</t>
  </si>
  <si>
    <t>O17</t>
  </si>
  <si>
    <t>O18</t>
  </si>
  <si>
    <t>O19</t>
  </si>
  <si>
    <t>O20</t>
  </si>
  <si>
    <t>O21</t>
  </si>
  <si>
    <t>O22</t>
  </si>
  <si>
    <t>O23</t>
  </si>
  <si>
    <t>O24</t>
  </si>
  <si>
    <t>O25</t>
  </si>
  <si>
    <t>O26</t>
  </si>
  <si>
    <t>O27</t>
  </si>
  <si>
    <t>O28</t>
  </si>
  <si>
    <t>O29</t>
  </si>
  <si>
    <t>O30</t>
  </si>
  <si>
    <t>O32</t>
  </si>
  <si>
    <t>O33</t>
  </si>
  <si>
    <t>O31</t>
  </si>
  <si>
    <t>A2</t>
  </si>
  <si>
    <t>A3</t>
  </si>
  <si>
    <t>A5</t>
  </si>
  <si>
    <t>A6</t>
  </si>
  <si>
    <t>A7</t>
  </si>
  <si>
    <t>A8</t>
  </si>
  <si>
    <t>A9</t>
  </si>
  <si>
    <t>A10</t>
  </si>
  <si>
    <t>A11</t>
  </si>
  <si>
    <t>A12</t>
  </si>
  <si>
    <t>A13</t>
  </si>
  <si>
    <t>A14</t>
  </si>
  <si>
    <t>A15</t>
  </si>
  <si>
    <t>A16</t>
  </si>
  <si>
    <t>A17</t>
  </si>
  <si>
    <t>A18</t>
  </si>
  <si>
    <t>A19</t>
  </si>
  <si>
    <t>A1</t>
  </si>
  <si>
    <t>Code</t>
  </si>
  <si>
    <t>Thema</t>
  </si>
  <si>
    <t>260</t>
  </si>
  <si>
    <t>130</t>
  </si>
  <si>
    <t>Een keer doen</t>
  </si>
  <si>
    <t>Wie</t>
  </si>
  <si>
    <t>directie</t>
  </si>
  <si>
    <t>teamleider</t>
  </si>
  <si>
    <t>HR-afdeling</t>
  </si>
  <si>
    <t>Facilitaire zaken</t>
  </si>
  <si>
    <t>BHV-coordinator</t>
  </si>
  <si>
    <t>Plan van Aanpak</t>
  </si>
  <si>
    <t>Extreem kort en/of zeer zelden (&lt;1 maal per jaar)</t>
  </si>
  <si>
    <t>Kort en/of soms</t>
  </si>
  <si>
    <t>Middellang en/of geregeld</t>
  </si>
  <si>
    <t>Blootstellingsfrequntie</t>
  </si>
  <si>
    <t>1 week</t>
  </si>
  <si>
    <t>7</t>
  </si>
  <si>
    <t>Status</t>
  </si>
  <si>
    <t>Status PvA</t>
  </si>
  <si>
    <t>Afgerond</t>
  </si>
  <si>
    <t>Opgestart</t>
  </si>
  <si>
    <t>Nog niet opgepakt</t>
  </si>
  <si>
    <t>Opmerkingen:</t>
  </si>
  <si>
    <t>PAM-rapportage</t>
  </si>
  <si>
    <t>Verzuimcijfers</t>
  </si>
  <si>
    <t xml:space="preserve">Overige </t>
  </si>
  <si>
    <t>Toetser (naam, contactgegevens):</t>
  </si>
  <si>
    <t>Informatiebronnen:</t>
  </si>
  <si>
    <t>Betrokkenheid OR</t>
  </si>
  <si>
    <t>Datum vaststelling:</t>
  </si>
  <si>
    <t>A20</t>
  </si>
  <si>
    <t>Is de geluidsbelasting in de ambulance beoordeeld?</t>
  </si>
  <si>
    <t>RI&amp;E</t>
  </si>
  <si>
    <t>Risico-evaluatie (R= E*W*B)</t>
  </si>
  <si>
    <t>vul in</t>
  </si>
  <si>
    <t xml:space="preserve">  </t>
  </si>
  <si>
    <t>Is er een behaaglijk binnenklimaat?</t>
  </si>
  <si>
    <t>Oplossingen voor de inzet van kwetsbare groepen is maatwerk. Zwangeren kunnen in overleg met bedrijfsarts en leidinggevende naar een oplossing zoeken. Voor ouderen zijn de inzet van PLB-uren een manier om de belasting te reguleren.</t>
  </si>
  <si>
    <t>K4</t>
  </si>
  <si>
    <t xml:space="preserve">Medisch kwetsbare medewerkers zijn in eerste plaats zwangere vrouwen. Maar ook ouderen en mensen met problemen in hun immuunsysteem. </t>
  </si>
  <si>
    <t>Worden bij vervoer van patienten voldoende infectiepreventiemaatregelen getroffen? Check aan de hand van de toelichting of maatregelen ontbreken.</t>
  </si>
  <si>
    <t>Worden de algemene maatregelen voor infectiepreventie getroffen? Check aan de hand van de toelichting of maatregelen ontbreken.</t>
  </si>
  <si>
    <t>Protocollen voor situaties met besmette patiënten (MRSA, ebola, of onbekende besmetting) zijn te vinden in LPA8 Protocol 2.6 Infectiepreventie.</t>
  </si>
  <si>
    <t>M6</t>
  </si>
  <si>
    <t>Is er goede communicatie tussen meldkamer en ambulancemedewerker bij risicovolle hulpverleningssituaties? Check dit aan de hand van ervaringen bij collega's.</t>
  </si>
  <si>
    <t>Wordt de voortgang van de geplande activiteiten in het Plan van Aanpak ten minste jaarlijks getoetst?</t>
  </si>
  <si>
    <t>Zijn er voldoende voorzieningen in het gebouw en zijn ze in goede staat?  Check aan de hand van de toelichting</t>
  </si>
  <si>
    <t>Toiletten en pantry of kantine zijn in nabijheid van meldkamer. Er zijn mogelijkheden om de persoonlijke spullen goed op te bergen. Er is een mogelijkheid om te kolven (afsluitbare, rustige ruimte).</t>
  </si>
  <si>
    <t>De kleed- en slaapkamers zijn naar sekse gescheiden. Er zijn mogelijkheden om de persoonlijke spullen goed op te bergen. Er is een keuken of pantry. Er is een mogelijkheid om te kolven (afsluitbare, rustige ruimte).</t>
  </si>
  <si>
    <t>A21</t>
  </si>
  <si>
    <t>K5</t>
  </si>
  <si>
    <t>Zijn er voldoende maatregelen om de gevolgen van agressie te beheersen voor ambulancemedewerkers? Check aan de hand van de toelichting of alle elementen van het agressiebeleid zijn ingevuld.</t>
  </si>
  <si>
    <t>Zijn er voldoende maatregelen om de gevolgen van agressie te beheersen voor meldkamermedewerkers? Check aan de hand van de toelichting of alle elementen van het agressiebeleid zijn ingevuld.</t>
  </si>
  <si>
    <t>Worden per werknemer de feitelijk gewerkte uren (inclusief de arbeid in bijzondere diensten), de genoten rust en de fictieve uren, geregistreerd?</t>
  </si>
  <si>
    <t>A4</t>
  </si>
  <si>
    <t>A22</t>
  </si>
  <si>
    <t>A23</t>
  </si>
  <si>
    <t>A24</t>
  </si>
  <si>
    <t>K6</t>
  </si>
  <si>
    <t>M3</t>
  </si>
  <si>
    <t>M7</t>
  </si>
  <si>
    <t>M8</t>
  </si>
  <si>
    <t>M9</t>
  </si>
  <si>
    <t>Zeer lang en/of zeer frequent (diverse keren per dag)</t>
  </si>
  <si>
    <t>R-klasse advies</t>
  </si>
  <si>
    <t>R-klasse: uw oordeel</t>
  </si>
  <si>
    <t>A-priori Risico-evaluatie (R= E*W*B)</t>
  </si>
  <si>
    <t>Stand van zaken (datum):</t>
  </si>
  <si>
    <t>Evaluatie</t>
  </si>
  <si>
    <t>Inventarisatie</t>
  </si>
  <si>
    <t>RI&amp;E Ambulancezorg</t>
  </si>
  <si>
    <t>Budget</t>
  </si>
  <si>
    <t>- Lees eerst de handleiding, hieronder vindt u de belangrijkste aanwijzingen.</t>
  </si>
  <si>
    <t>Testorganisatie</t>
  </si>
  <si>
    <t xml:space="preserve">Een goed beleid bestaat uit de volgende set van maatregelen:
1. Voorzorgsmaatregelen
• training en scholing;
• heldere procedures;
• gebruik maken van hulpmiddelen. 
2. Adequaat reageren
3. Opvang van het slachtoffer 
4. Afhandelen van incidenten met aandacht voor melden en registreren
5. Doeltreffend aangiftebeleid
6. Dadergerichte aanpak, waar mogelijk verhaal schade op de dader
• reageer binnen 48 uur naar de dader; 
• verhaal schade waar mogelijk.
</t>
  </si>
  <si>
    <t>Zijn er voldoende maatregelen om de gevolgen van traumatische ervaringen te beheersen? Check dit aan de hand van de toelichting.</t>
  </si>
  <si>
    <t>Worden tijdelijke krachten (uitzendkrachten, zzp-ers) geïnformeerd en geïnstrueerd over relevante arbozaken?</t>
  </si>
  <si>
    <t>Inzicht in de verzuim- en incidentencijfers helpt om het beleid te verbeteren en de maatregelen effectief in te zetten. De verzuimanalyse geeft in ieder geval inzicht in de verzuimduur, verzuimfrequentie en verzuimoorzaken. Daarnaast kan een vergelijking tussen afdelingen of locaties informatief zijn. Analyse van incidenten geeft inzicht in oorzaken en gevolgen van incidenten. Tevens kunnen trends worden waargenomen.</t>
  </si>
  <si>
    <t>Vormt hoge werkdrukbeleving een overbelasting? Baseer de beoordeling op de toelichting van de vraag.</t>
  </si>
  <si>
    <t>Is er sprake van overbelasting als gevolg van een hoge werkdrukbeleving bij meldkamermedewerkers? Baseer de beoordeling op de toelichting van de vraag.</t>
  </si>
  <si>
    <t>Is er sprake van overbelasting als gevolg van een hoge werkdrukbeleving bij medewerkers? Baseer de beoordeling op de toelichting van de vraag.</t>
  </si>
  <si>
    <t>Is er sprake van overbelasting als gevolg van een hoge werkdrukbeleving bij ambulancemedewerkers? Baseer de beoordeling op de toelichting van de vraag.</t>
  </si>
  <si>
    <t xml:space="preserve">Wordt de voortgang van verbetermaatregelen om de werkdruk te beheersen, bewaakt en wordt de effectiviteit van de maatregelen geëvalueerd?
</t>
  </si>
  <si>
    <t>Is er inzicht in de omvang van agressie en ongewenste omgangsvormen? Lees in de toelichting welke informatiebronnen daarbij gebruikt kunnen worden.</t>
  </si>
  <si>
    <t>Is er een systeem voor melding van incidenten van ongewenste omgangsvormen (agressie, discriminatie, pesten, seksuele intimidatie) van patiënten/omstanders tegen medewerkers? Het vastleggen van incidenten geeft inzicht in de aard en omvang van de voorvallen. En daarmee is de registratie input voor het eventueel (bij)stellen van het veiligheidsbeleid. De meldingsbereidheid kan worden vergroot door vereenvoudiging van de handelingen. Maak een onderscheid tussen melding en volledige registratie en afhandeling van de meldingen.</t>
  </si>
  <si>
    <t>Oplossingsuggesties zijn:
• schaf een registratiesysteem aan;
• verhoog de meldingsbereidheid door vereenvoudiging van het melden;
• geef voorlichting over nut en noodzaak van melden.</t>
  </si>
  <si>
    <t>Beoordeel deze vraag voor ambulance- en meldkamermedewerkers. Zie ook de betreffende vraag in modules 'Ambulancepost' en 'Meldkamer'. Een goed beleid bestaat uit de volgende set van maatregelen:
1. Voorzorgsmaatregelen
• training en scholing;
• heldere procedures;
• gebruik maken van hulpmiddelen. 
2. Adequaat reageren
3. Opvang van het slachtoffer 
4. Afhandelen van incidenten met aandacht voor melden en registreren
5. Doeltreffend aangiftebeleid
6. Dadergerichte aanpak, waar mogelijk verhaal schade op de dader
• reageer binnen 48 uur naar de dader;
• verhaal schade waar mogelijk.</t>
  </si>
  <si>
    <t>Is er inzicht in de omvang van traumatische ervaringen? Lees in de toelichting welke informatiebronnen daarbij gebruikt kunnen worden.</t>
  </si>
  <si>
    <t xml:space="preserve">Op de eerste plaats zijn goede communicatiemiddelen essentieel voor de bedrijfshulpverlening. Daarnaast zijn blusmiddelen, evacuatiemiddelen en EHBO-middelen beschikbaar die zijn afgestemd op de aard van de risico's en het gebouw. 
</t>
  </si>
  <si>
    <t>Is de bedrijfshulpverlening goed georganiseerd? Check aan de hand van de toelichting welke aspecten ontbreken.</t>
  </si>
  <si>
    <t>Voldoet het gebouw aan de nodige veiligheidsvereisten? Beoordeel deze vraag aan de hand van de toelichting.</t>
  </si>
  <si>
    <t>Protocol 2.6 Infectiepreventie uit LPA8 wordt toegepast. Daarin worden ook bijzondere situaties (MRSA, ebola, onbekende besmetting) uitgewerkt.</t>
  </si>
  <si>
    <t>Onderzoek naar de oorzaak van een onbehagelijk binnenklimaat. Daarbij worden in ieder geval de volgende mogelijke oorzaken ondezocht:
• onvoldoende ventilatie;
• slechte beheersing binnentemperatuur;
• tocht.</t>
  </si>
  <si>
    <t>Goede afstemming tussen meldkamer en ambulancemedewerkers bij risicovolle hulpverleningssituaties wordt geborgd.</t>
  </si>
  <si>
    <t>Bij uitbesteding van werkzaamheden worden de afspraken over veilig en gezond werk vastgelegd. De afspraken die binnen de organisatie gelden ten aanzien van veiligheid en gezondheid worden daarin vermeld. Er is toezicht op het nakomen van de gemaakte afspraken.</t>
  </si>
  <si>
    <t>Gebruik een registratiesysteem en procedure voor arbeidsongevallen. Dit wordt afgestemd met het systeem en procedure over de registratie van agressieincidenten.</t>
  </si>
  <si>
    <t>Bewaking van de arbeids- en rusttijdennormen inclusief nevenwerkzaamheden. Voor zover de werkgever toestemming heeft gegeven voor nevenwerkzaamheden.</t>
  </si>
  <si>
    <t>De omvang van ongewenste omgangsvormen (agressie, seksuele intimidatie, discriminatie, pesten) binnen de organisatie wordt inzichtelijk gemaakt.</t>
  </si>
  <si>
    <t>De omvang van traumatische ervaringen binnen de organisatie wordt inzichtelijk gemaakt.</t>
  </si>
  <si>
    <t>Beheersplan legionellabacterie wordt opgesteld en uitgevoerd.</t>
  </si>
  <si>
    <t>De juiste uitrusting voor de bedrijfshulpverlening wordt aangeschaft.</t>
  </si>
  <si>
    <t>Worden medewerkers geïnstrueerd om fysieke overbelasting te vermijden?</t>
  </si>
  <si>
    <t>Opleiding-training-oefening is een belangrijk onderdeel vanuit de veiligheidsregio om de veiligheid bij risicovolle ongevalssituaties te borgen. Van belang in elke training en opleiding is de “Code 1-2-3 of safety”. Deze code stelt het uitgangsprincipe centraal dat je als hulpverlener eerst aan je eigen veiligheid moet denken, voordat je anderen kunt helpen. Een heel specifiek voorbeeld is de airbagtraining voor reddingen in voertuigen.</t>
  </si>
  <si>
    <t>Wordt protocol 2.1 Grootschalig Incident uit het LPA8 voldoende gevolgd binnen de organisatie? Dit protocol is een kapstok voor andere afspraken. Zo wordt verwezen naar het incidentmanagement. Dat zijn afspraken met alle hulpverleningsdiensten over de taakverdeling bij verkeersongevallen. Daarin zijn ook duidelijke instructies te vinden voor meldkamer en ambulancemedewerker.
De centralist speelt een belangrijke rol in het doorzetten van vitale informatie.</t>
  </si>
  <si>
    <t>Er wordt een beoordeling van de geluidsblootstelling opgesteld. De motorverpleegkundige (solist) wordt daarbij ook meegenomen. De geluidsbelasting voor deze functie ligt hoger. Voor de beoordeling wordt een deskundige ingeschakeld.</t>
  </si>
  <si>
    <t>Is de bedrijfshulpverlening op de locatie goed georganiseerd? Check aan de hand van de toelichting.</t>
  </si>
  <si>
    <t>Beschikken de BHV-ers over voldoende opleiding en oefenervaring?</t>
  </si>
  <si>
    <t>Er wordt een ergonomische beoordeling opgesteld van de inrichting van de meldkamer. Op basis van de beoordeling wordt de inrichting van de meldkamer verbeterd.</t>
  </si>
  <si>
    <t>Worden ziekteverzuim- en ongevalcijfers geregistreerd en jaarlijks geanalyseerd? Check aan de hand van de toelichting wat onder analyse wordt verstaan.</t>
  </si>
  <si>
    <t>Wordt minimaal 28 dagen van tevoren het dienstrooster bekend gemaakt?</t>
  </si>
  <si>
    <t>Tijdige planning en communicatie van de werkroosters. Daarbij wordt tenminste de minimumtermijn van 28 dagen in acht genomen.</t>
  </si>
  <si>
    <t>Een BHV'er moet te allen tijde in staat zijn snel (binnen 3 à 4 minuten) en effectief op te treden bij een ongeval of bij brand tot het moment waarop de hulpverlening wordt overgenomen door een professionele, externe instantie, zoals brandweer of politie. In die zin vervult de BHV'er een voorpostfunctie. Goede communicatie en afstemming met de parate, externe hulpverleningsinstanties zijn daarom essentieel. De BHV'ers moeten zodanig zijn opgeleid dat zij de BHV-taken naar behoren kunnen uitvoeren volgens het principe 'zorg op maat'. 
In kantoren volstaat meestal een eenvoudige opleiding over hoe te handelen bij brand en ongevallen. Naast het opleiden en trainen zijn oefeningen nodig. Sluit de opleiding aan op het OTO-principe (Opleiden - Trainen - Oefenen)? De oefeningen richten zich op reëele calamiteitenscenario's.  Oefeningen worden geëvalueerd om na te gaan of de bedrijfshulpverlening naar behoren functioneert. Neem daarbij ook de samenwerking met buren mee als bij huisvesting in bedrijfsverzamelpanden.</t>
  </si>
  <si>
    <t>Bedrijfshulpverlening wordt meegenomen in de voorlichting naar alle medewerkers.</t>
  </si>
  <si>
    <t>Tijdelijke arbeidskrachten worden geïnformeerd over relevante arbozaken. Het uitzendbureau krijgt een samenvatting (relevante passages) uit de RI&amp;E.</t>
  </si>
  <si>
    <t>- Vul eerst de gegevens in op tabblad 'Basisgegevens RI&amp;E'.</t>
  </si>
  <si>
    <t>- De vragen zijn ook beschikbaar als een checklist in een Word-format.</t>
  </si>
  <si>
    <t>- De risicoklasse is een advies. Dit kunt u aanpassen. Wilt u het advies terugzien, typ dan in de cel "=Qregelnummer". Dus bijvoorbeeld =Q16.</t>
  </si>
  <si>
    <t>- Het Plan van Aanpak bevat een voorstel. Deze moet u op maat maken voor uw organisatie. Wilt u het advies terugzien? Typ dan in de cel "=Qregelnummer". Dus bijvoorbeeld =Q16.</t>
  </si>
  <si>
    <t xml:space="preserve">- Datum gereed in het Plan van Aanpak is een voorstel op basis van de risicoklasse. Dit voorstel is gebaseerd op de datum die u bij 'datum rondgang' invult (tabblad 'Basisgegevens'). Maar u kunt altijd de datum in het Plan van Aanpak aanpassen. </t>
  </si>
  <si>
    <t xml:space="preserve">De beoordeling of hoge werkdruk ook voor overbelasting zorgt vraagt om een zorgvuldige aanpak. Verzuimcijfers, vergelijking met andere locaties of organisaties en het eigen oordeel zijn hierin belangrijk. Daarnaast zijn er een aantal concrete aspecten die meegenomen worden (dit zijn ook de beoordelingsaspecten van de Inspectie SZW in haar handhavingsbeleid):
• de bezetting is afgestemd op de complexiteit van het werk en de hoeveelheid werk;
• medewerkers hebben voldoende regelmogelijkheden om zelfstandig problemen op te lossen;
• goede informatievoorziening, zodat geanticipeerd kan worden op piekdrukte;
• werkroosters: werk- en rusttijden zijn in balans;
• contactmogelijkheden met collega’s.
</t>
  </si>
  <si>
    <t>(Vul hier altijd een datum in: dd-mm-jjjj. Deze datum wordt gebruikt voor advies over verbetertermijn in Plan van Aanpak)</t>
  </si>
  <si>
    <t>Incidentenregistratie</t>
  </si>
  <si>
    <t>Zijn er vormen van collegiale en professionele ondersteuning, als daar behoefte aan is? Denk aan gesprekken met collega's of leidinggevende, de inzet van BO-team, vertrouwenspersoon.</t>
  </si>
  <si>
    <t>Is er voldoende inzicht in de fysieke belasting van ambulanceverpleegkundige en chauffeurs? Check dit aan de hand van de toelichting.</t>
  </si>
  <si>
    <t xml:space="preserve">Voor fysieke belasting geldt een nadere inventarisatieplicht. Dit betekent dat voor de functies met verhoogde fysieke belasting (chauffeur, verpleegkundige) dit in beeld gebracht moet zijn. Er zijn twee manieren om dit in beeld te brengen:
• Met de TilThermometer. In de TilThermometer wordt rekening gehouden met twee soorten hulpverlening: spoedeisend en niet-spoedeisend.
• Op basis van verzuimcijfers en groepsrapportage van de PAM.  </t>
  </si>
  <si>
    <t>Gebruik de TilThermometer en de Beleidsspiegel Ambulancezorg. Evalueer de gegevens uit de PAM en ziekteverzuim.</t>
  </si>
  <si>
    <t xml:space="preserve">Op basis van een goede inventarisatie kan worden vastgesteld welke hulpmiddelen nodig zijn. Denk hierbij aan:
• glijzeil en tilmat;
• pat-slide (plaat);
• elektrische brancard;
• goed onderhouden wielen van de brancard;
• inzet van de brandweer voor het afhijsen van een patiënt; 
• schepbrancard;
• tilstoel;
• evac chair.
Zie ook: 
Praktijkrichtlijn Ambulancezorg
“Het 0-1-2-daar-red-je-ruggen-meeboekje”
Of zie:
Arbocatalogus Ambulancezorg
</t>
  </si>
  <si>
    <t>Zorg voor passende maatregelen. Op basis van een goede inventarisatie kan worden vastgesteld welke hulpmiddelen nodig zijn. Denk hierbij aan:
• glijzeil en tilmat;
• pat-slide (plaat);
• elektrische brancard;
• goed onderhouden wielen van de brancard;
• inzet van de brandweer voor het afhijsen van een patiënt; 
• schepbrancard;
• tilstoel;
• evac chair.
Zie ook: 
Praktijkrichtlijn Ambulancezorg
“Het 0-1-2-daar-red-je-ruggen-meeboekje”.
Of zie:
Arbocatalogus Ambulancezorg</t>
  </si>
  <si>
    <t>Voor beeldschermwerk zijn vuistregels beschikbaar over inrichting van het werk en de werkplek. Zie de Checklist Beeldschermwerk.</t>
  </si>
  <si>
    <t xml:space="preserve">Bij vermoeden van infectieziekten van een patient worden alle stappen uit het LPA8 Protocol 2.6 Infectiepreventie gevolgd. Dat wil zeggen:
• vaststellen welke vorm van isolatie nodig is;
• onnodige materialen uit de ambulance verwijderen;
• isolatie toepassen;
• nazorg in de vorm van handhygiëne, desinfecteren van de wagen,  reinigen en steriliseren van materiaal, schone werkkleding aantrekken indien aangegeven.
</t>
  </si>
  <si>
    <t xml:space="preserve">Adequate maatregelen worden getroffen om infectierisico bij het vervoer van patiënten te voorkomen. Zorg voor een strikte opvolging van de stappen uit LPA8 Protocol 2.6 Infectiepreventie. Pas een of meer van de volgende maatregelen toe:
• vaststellen welke vorm van isolatie nodig is;
• onnodige materialen uit de ambulance verwijderen;
• isolatie toepassen;
• nazorg in de vorm van handhygiëne, desinfecteren van de wagen,  reinigen en steriliseren van materiaal, schone werkkleding aantrekken indien aangegeven.
Zie ook: 
LPA8.
</t>
  </si>
  <si>
    <t xml:space="preserve">Algemene infectiepreventiemaatregelen zijn:
• weren van zieke medewerkers;
• gebruik van veilige naaldsystemen;
• protocol voor bijt-, krab- of prikaccidenten;
• vaccinatie (DKTP, bof, mazelen en rode hond en tegen hepatitis B. De
vaccinatiestatus voor hepatitis B is vast gelegd in het personeelsdossier. Voor DTP geldt een revaccinatie na tien jaar).
Maak gebruik van de Hygienerichtlijnen voor de ambulancediensten. </t>
  </si>
  <si>
    <t xml:space="preserve">De volgende algemene maatregelen worden toegepast om infectierisico te beperken:
• weren van zieke medewerkers;
• gebruik van veilige naaldsystemen;
• protocol voor bijt-, krab- of prikaccidenten;
• vaccinatie (DKTP, bof, mazelen en rode hond en tegen hepatitis B. De vaccinatiestatus voor hepatitis B is vast gelegd in het personeelsdossier. Voor DTP geldt een revaccinatie na tien jaar).
</t>
  </si>
  <si>
    <t>Zijn medewerkers voldoende geïnformeerd over infectierisico's en beschermingsmaatregelen?</t>
  </si>
  <si>
    <t>Adequate voorlichting over infectierisico's. Daarbij wordt gebruik gemaakt van Informatiekaart infectieziekten. Zie de Informatiekaart infectieziekten.</t>
  </si>
  <si>
    <t>Ontwikkel beleid zodat medisch kwetsbare groepen geen risico lopen op infectierisico.</t>
  </si>
  <si>
    <t>Zijn er voldoende hulpmiddelen op de ambulance voor risicovolle ongevalssituaties? Check aan de hand van de toelichting welke hulpmiddelen ontbreken.</t>
  </si>
  <si>
    <t xml:space="preserve">Standaard is de ambulance uitgerust met een set van persoonlijke beschermingsmiddelen (helm, veiligheidsbril, adembescherming (mondkapjes), handschoenen, reflecterende hesjes). </t>
  </si>
  <si>
    <t xml:space="preserve">De ambulance wordt uitgerust met een standaardset van persoonlijke beschermingsmiddelen (helm, veiligheidsbril, adembescherming (mondkapjes), handschoenen, reflecterende hesjes). </t>
  </si>
  <si>
    <t>Goede afstemming tussen meldkamer en ambulancemedewerkers wordt geborgd.</t>
  </si>
  <si>
    <t>Worden medewerkers goed opgeleid ten aanzien van veiligheid op risicovolle ongevalssituaties?</t>
  </si>
  <si>
    <t>Training van medewerkers over veiligheidsrisico's bij hulpverleningssituaties. De training van de “Code 1-2-3 of safety” wordt daarbij meegenomen.</t>
  </si>
  <si>
    <t>Wordt het protocol voor veiligheid op risicovolle ongevalssituaties gebruikt? Check aan de hand van de toelichting of de protocollen worden gebruikt.</t>
  </si>
  <si>
    <t xml:space="preserve">Implementatie van een protocol voor risicovolle ongevalssituaties. Maak daarbij gebruik van:
• procedures en afspraken uit LPA8 Protocol 2.1 Grootschalig incident;
• opleiding en training;
• hulpmiddelen.
Zie ook:
• Rood-blauwe boekjes;
• Protocol ‘ambulancezorg op het water’;
• Handreiking kleinschalige chemische decontaminatie.
</t>
  </si>
  <si>
    <t xml:space="preserve">Denk aan de volgende maatregelen:
• de sirene op vergrootte afstand van de zitplaatsen monteren? Bijvoorbeeld achter de grill of op de bumper;
• isoleren van de cabine;
• aanbieden en gebruik van geschikte gehoorbeschermingsmiddelen.
Wanneer zijn maatregelen nodig? Als de beoordeling aangeeft dat de dagdosis hoger is dan 80 dB(A). Een indicator hiervoor is het geluidsniveau in de cabine. Als met ingeschakeld akoestisch alarm men zich niet meer gemakkelijk verstaanbaar kan maken tegenover een persoon op de passagiersstoel, dan is dat een aanwijzing dat de geluidsniveaus te hoog zijn. Voor de motorverpleegkundige (solist) is de noodzaak voor het gebruik van gehoorbescherming hoger omdat de geluidbelasting hoger is.
</t>
  </si>
  <si>
    <t>Passende maatregelen om de geluidsbelasting te beheersen worden ingevoerd. Daarbij wordt eerst naar technische oplossingen gezocht. Als die niet afdoende zijn, wordt goede gehoorbescherming aangeschaft. Zie ook: Informatiekaart gehoorbescherming.</t>
  </si>
  <si>
    <t xml:space="preserve">De bedrijfshulpverlening is op de locatie goed georganiseerd als het volgende aanwezig is:
• aanwezigheid van BHV-ers;
• uitrusting voor de BHV-ers;
• BHV- of ontruimingsplan voor de locatie.
En als er sprake is van een bedrijfsverzamelpand: afstemming met andere gebruikers in het pand.
</t>
  </si>
  <si>
    <t>Zijn er voldoende voorzieningen in het gebouw en zijn ze in goede staat? Check aan de hand van de toelichting.</t>
  </si>
  <si>
    <t xml:space="preserve">Denk aan:
• leuningen bij trappen;
• hekken bij een bordes of entresol;
• aanwezigheid noodverlichting;
• vluchtwegen en vluchtwegmarkering zijn aanwezig; 
• blusmiddelen zijn aanwezig;
• brandmeldinstallatie is aanwezig;
• verlichting is voldoende;
• elektrische voorzieningen zijn op orde;
• stellingen en kasten zijn stabiel opgesteld;
• trappen en ladders zijn veilig;
• transparante deuren zijn op ooghoogte gemarkeerd;
• automatische deuren en hekken leveren geen gevaar op;
• voor gebouwen met een slaapfunctie is een verbruiksvergunning aanwezig indien nodig.
</t>
  </si>
  <si>
    <t xml:space="preserve">De behaaglijkheid van het binnenklimaat bestaat uit een combinatie van factoren:
• Voldoende ventilatie (frisse lucht). Een mechanisch ventilatiesysteem moet per persoon per uur ten minste 30 m³ verse buitenlucht toevoeren en dezelfde hoeveelheid verbruikte lucht afvoeren.
• Temperatuur is niet te hoog en niet te laag. Streefwaarden zijn 20 – 24º C (winter) en 23 – 26º C (zomer).
• Geen of weinig tocht.
Bij de beoordeling moet rekening worden gehouden met onderlinge verschillen in klimaatbeleving van mensen.
</t>
  </si>
  <si>
    <t xml:space="preserve">Mochten er arborisico's ontbreken in de vragenlijst, noteer deze dan hier. U moet zorg dragen voor een volledige inventarisatie en evaluatie. 
In het bijzonder willen we wijzen op de garage. Vindt er onderhoud plaats van auto’s? Denk dan aan de keuring van de brug, van elektrisch gereedschap en van hijsmiddelen, de afzuiging op de uitlaat of het gebruik van opzetfilters voor dieselmotoremissie en aan geluidsbelasting bij pneumatisch en elektrisch gereedschap. Meer informatie over arborisico’s in garages is te vinden op www.arbomobiel.nl.
</t>
  </si>
  <si>
    <t xml:space="preserve">De beoordeling of hoge werkdruk ook voor overbelasting zorgt, vraagt om een zorgvuldige aanpak. Verzuimcijfers, vergelijking met andere locaties of organisaties en het eigen oordeel zijn hierin belangrijk. Daarnaast is er een aantal concrete aspecten die meegenomen worden (dit zijn ook de beoordelingsaspecten van de Inspectie SZW in haar handhavingsbeleid):
• de bezetting is afgestemd op de complexiteit van het werk en de hoeveelheid werk;
• medewerkers hebben voldoende regelmogelijkheden om zelfstandig problemen op te lossen;
• goede informatievoorziening, zodat geanticipeerd kan worden op piekdrukte;
• werkroosters: werk- en rusttijden zijn in balans;
• contactmogelijkheden met collega’s.
</t>
  </si>
  <si>
    <t xml:space="preserve">Voor beeldschermwerk zijn vuistregels beschikbaar over goede inrichting van de werkplek. Gebruik voor de beantwoording van deze vraag de Checklist Beeldschermwerk. </t>
  </si>
  <si>
    <t xml:space="preserve">Ergonomische inrichting van de kantoorwerkplekken. Eén of meerdere van de volgende maatregelen worden daarbij toegepast:
• voorlichting en instructie;
• aanpassing van de werktaken;
• aanpassing van de afstand en/of hoogte van het beeldscherm;
• gebruik van een beeldschermbril;
• aanpassing van de zithoogte en/of het werkblad zo nodig met gebruik van voetensteun;
• ondersteuning van de onderarm;
• aanpassing van de stoel (diepte zitting, rug- en armsteun);
• gebruik van een documenthouder;
• aanpassing van invoermedium (muis, toetsenbord, gebruik sneltoetsen, spraakherkenning);
• aanpassing van de verlichting (verlichtingsniveau en/of hoek van verlichting).
</t>
  </si>
  <si>
    <t xml:space="preserve">Denk aan:
• leuningen bij trappen;
• hekken bij een bordes of entresol;
• aanwezigheid noodverlichting;
• vluchtwegen en vluchtwegmarkering zijn aanwezig; 
• blusmiddelen zijn aanwezig;
• brandmeldinstallatie is aanwezig;
• verlichting is voldoende;
• elektrische voorzieningen zijn op orde;
• stellingen en kasten zijn stabiel opgesteld;
• trappen en ladders zijn veilig;
• transparante deuren zijn op ooghoogte gemarkeerd;
• automatische deuren en hekken leveren geen gevaar op.
</t>
  </si>
  <si>
    <t xml:space="preserve">Mochten er arborisico's ontbreken in de vragenlijst, noteer deze dan hier. U moet zorg dragen voor een volledige inventarisatie en evaluatie. </t>
  </si>
  <si>
    <t xml:space="preserve">Als de meldkamer gedeeld wordt met andere diensten dan moeten verbetersuggesties afgestemd worden met deze diensten cq de eigenaar van de meldkamer.
Bij de meldkamer gaat het ondermeer over beperkte reikafstanden voor apparatuur die gebruikt wordt, gebruiksvriendelijke software, gebruiksvriendelijke presentatie van de informatie, goede positionering van de monitorwand en een adequaat klimaatsysteem om de interne warmtelast af te voeren. Zie voor meer informatie de arbocatalogus Rijk voor meldkamers. 
Een ander hulpmiddel is de Checklist Beeldschermwerk. 
</t>
  </si>
  <si>
    <t>De behaaglijkheid van het binnenklimaat bestaat uit een combinatie van factoren:
• Voldoende ventilatie (frisse lucht). Een mechanisch ventilatiesysteem moet per persoon per uur ten minste 30 m³ verse buitenlucht toevoeren en dezelfde hoeveelheid verbruikte lucht afvoeren.
• Temperatuur is niet te hoog en niet te laag. Streefwaarden zijn 20 – 24º C (winter) en 23 – 26º C (zomer).
• Geen of weinig tocht.
Bij de beoordeling moet rekening worden gehouden met onderlinge verschillen in klimaatbeleving van mensen.</t>
  </si>
  <si>
    <t>Mochten er arborisico's ontbreken in de vragenlijst, noteer deze dan hier. U moet zorg dragen voor een volledige inventarisatie en evaluatie. Denk bijvoorbeeld aan geluidsoverlast. Hoewel schadelijke geluidsniveaus niet voorkomen kan geluidshinder storend zijn in het uitvoeren van het werk.</t>
  </si>
  <si>
    <t>De OR heeft op basis van de Arbowet en de Wet op de ondernemingsraden de volgende rechten:
● instemmingsrecht op belangrijke regelingen betreffende de veiligheid en gezondheid van de medewerkers, onder welke de opzet, inhoud en organisatie van de RI&amp;E (d.w.z. de ervoor gehanteerde methode) en het verzuimprotocol;
● recht om kennis te nemen van de adviezen van de arbodienst of arbodeskundige;
● instemmingsrecht over het algemene arbobeleid, de organisatie van de deskundige ondersteuning, de keuze en het contract met een arbodienst of arbodeskundige en de organisatie van de bedrijfshulpverlening;
● recht op ondersteuning door deskundigen;
● instemmingsrecht bij de organisatie van de preventietaken, zoals bij de keuze van de preventiemedewerker;
● recht op informatie door de werkgever over de schriftelijke RI&amp;E;
● recht om met de Inspectie SZW te overleggen en haar bij een bedrijfsbezoek te vergezellen;
● recht om commentaar te leveren (adviesrecht) op het Plan van Aanpak en de jaarlijkse rapportage hierover.</t>
  </si>
  <si>
    <t>• introductie van arbo als vast agendapunt in de overlegvergaderingen tussen directie en OR;
• arbodoelstellingen, het contract met de arbodienst, de RI&amp;E en het Plan van Aanpak worden agendapunten van het overleg tussen directie en OR;
• de preventiemedewerker organiseert het overleg over arbo.</t>
  </si>
  <si>
    <t xml:space="preserve">In de sector-cao is de PAM verplicht gesteld voor werknemers van 40 jaar en ouder zonder dat dit rechtspositionele consequenties zal hebben. De PAM wordt minimaal eenmaal per vier jaar uitgevoerd. Voor de uitvoering van de PAM is voor werkgevers een speciale PAM-applicatie gratis beschikbaar. De uitkomsten van de PAM kunnen hierin digitaal worden verwerkt, opgeslagen en tot rapportages verwerkt. 
De afspraken rondom de PAM en de aanstellingskeuring zijn opgenomen in de sector-cao ambulancezorg.
</t>
  </si>
  <si>
    <t>De afspraken rond de PAM uit de cao worden gevolgd.</t>
  </si>
  <si>
    <t>Hebben medewerkers toegang tot arbo-deskundigheid? Baseer de beoordeling op de toelichting.</t>
  </si>
  <si>
    <t xml:space="preserve">Met toegang tot arbo-deskundigheid wordt in de eerste plaats de preventiemedewerker binnen de organisatie bedoeld. In de tweede plaats kan dit een gecertificeerde arbodeskundige zoals een bedrijfsarts, arbeidshygiënist, arbeids- en organisatiekundige of hoger veiligheidskundige zijn. Daarnaast kunnen er afspraken zijn gemaakt in overleg met de OR dat ook andere deskundigen ter beschikking staan zoals een bedrijfsverpleegkundige, -psycholoog, - fysiotherapeut of vertrouwenspersoon. Met deze vraag wordt beoordeeld of dit geregeld en bekend is bij medewerkers.
</t>
  </si>
  <si>
    <t xml:space="preserve">Medewerkers worden geïnformeerd dat ze voor vragen of advies over veilig en gezond werk terecht kunnen bij de preventiemedewerker dan wel bij een of meerdere externe deskundigen.
Externe deskundigen zijn de bedrijfsarts maar ook arbeidshygiënist, arbeids- en organisatiekundige of hoger veiligheidskundige. Daarnaast kunnen er afspraken zijn gemaakt in overleg met de OR dat ook andere deskundigen ter beschikking staan zoals een bedrijfsverpleegkundige, -psycholoog, - fysiotherapeut of vertrouwenspersoon.
</t>
  </si>
  <si>
    <t>Is de veiligheid van uitbestede werkzaamheden geborgd?</t>
  </si>
  <si>
    <t>Als bedrijven in opdracht van de organisatie werk verrichten op uw locatie(s), dan bent u medeverantwoordelijk voor de veiligheid en gezondheid. Denk aan schoonmaakwerk, onderhoudswerk, ICT. Als opdrachtgever maakt u afspraken over veiligheid- en gezondheidsaspecten van het uitbestede werk.</t>
  </si>
  <si>
    <t>Is de inzet van een gecertificeerde arbodeskundige goed geregeld? Check aan de hand van de toelichting voor welke taken in ieder geval een gecertificeerde arbodeskundige ingezet moet worden.</t>
  </si>
  <si>
    <t xml:space="preserve">Er zijn in de branche afspraken gemaakt in de vorm van een protocol over de uitvoering van de aanstellingskeuringen bij nieuwe medewerkers.
</t>
  </si>
  <si>
    <t xml:space="preserve">De bedrijfsarts volgt het protocol ten aanzien van aanstellingskeuringen bij nieuwe medewerkers, zoals die in de branche is afgesproken. 
</t>
  </si>
  <si>
    <t>De ziekteverzuimanalyse en de analyse van de incidentenregistratie worden minimaal jaarlijks beoordeeld. Dit vormt input voor de actualisatie van het Plan van Aanpak.</t>
  </si>
  <si>
    <t>Voorlichting en instructie kan op verschillende manieren plaatsvinden:
• werkoverleg, door periodiek (en tenminste jaarlijks) aandacht te besteden aan relevante onderwerpen;
• opleidingsbeleid (bijvoorbeeld de opleiding van leden BO-team, ergocoaches e.d.) vastgelegd in het opleidingsplan door de regionale opleidingscoördinator;
• interne mededelingen (nieuwsbrief, intranet);
• functionerings- en beoordelingsgesprekken.
Of de voorlichting en instructie effectief is kan alleen in de praktijk worden vastgesteld op basis van gesprekken met medewerkers, teambespreking, functioneringsgesprekken, ongevalsanalyse.</t>
  </si>
  <si>
    <t xml:space="preserve">Ongevallen die meer dan 3 dagen verzuim tot gevolg hebben, moeten in een bedrijfsregister worden bijgehouden (zoals de aard ervan en de datum waarop ze plaatsvonden). Ernstige ongevallen (met ziekenhuisopname, blijvend letsel of de dood tot gevolg) moeten onmiddellijk worden gemeld en (later) schriftelijk worden gerapporteerd bij de Inspectie SZW (de voormalige Arbeidsinspectie). Meer hierover is te vinden op www.inspectieszw.nl. 
Een procedure voor ongevalsmelding is een zinvolle aanvulling. Een combinatie met de registratie van agressieincidenten kan overlap of dubbelwerk voorkomen.
</t>
  </si>
  <si>
    <t xml:space="preserve">Als organisatie moet u een arbobeleid voeren. De minimumeis is dat tenminste jaarlijks het Plan van Aanpak wordt bijgesteld. 
Daarbij hoeft u de RI&amp;E niet opnieuw op te stellen. Een nieuwe RI&amp;E is nodig als de rapportage niet meer actueel is: als er een nieuwe locatie komt, of werkzaamheden veranderen, of als de rapportage ouder is dan drie jaar.
</t>
  </si>
  <si>
    <t>De stand van zaken ten aanzien van het Plan van Aanpak wordt minimaal jaarlijks opgesteld. De voortgang wordt besproken tussen directie en ondernemingsraad.</t>
  </si>
  <si>
    <t>Worden nevenwerkzaamheden afgestemd op de samenstelling van het dienstrooster?</t>
  </si>
  <si>
    <t xml:space="preserve">Het aangaan en uitvoeren van bijbanen naast het dienstverband moet de werknemer melden aan de werkgever. Als de werkgever toestemming geeft voor nevenwerkzaamheden, moet hij er op toezien dat de wettelijk vastgestelde arbeids- en rusttijdnormen worden nageleefd. </t>
  </si>
  <si>
    <t xml:space="preserve">Is er een deugdelijke arbeids- en rusttijdenregistratie? Fictieve uren zijn uren die wel in het dienstverband zijn opgenomen maar die niet gewerkt zijn door ziekte, (bijzonder) verlof, vakantie, OR-werkzaamheden e.d. </t>
  </si>
  <si>
    <t>Adequate registratie van feitelijk gewerkte uren, rusttijden en fictieve uren.</t>
  </si>
  <si>
    <t xml:space="preserve">Voor de arbeids- en rusttijden gelden de regels uit de cao. Raadpleeg de regels voor werktijden. 
</t>
  </si>
  <si>
    <t>De beoordeling of hoge werkdruk ook voor overbelasting zorgt, vraagt om een zorgvuldige aanpak. Input vanuit de teams is hierbij essentieel (zie ook de vraag over werkdruk in de modules ambulancepost, meldkamer, kantoor). Verzuimcijfers, vergelijking met andere locaties of organisaties en het eigen oordeel zijn hierin belangrijk. Daarnaast is er een aantal concrete aspecten die meegenomen worden (dit zijn ook de beoordelingsaspecten van de Inspectie SZW in haar handhavingsbeleid):
• de bezetting is afgestemd op de (complexiteit van de) zorgvraag en de hoeveelheid werk;
• medewerkers hebben voldoende regelmogelijkheden om zelfstandig problemen op te lossen;
• goede informatievoorziening, zodat geanticipeerd kan worden;
• werkroosters: werk- en rusttijden zijn in balans;
• contactmogelijkheden met collega’s.</t>
  </si>
  <si>
    <t>Als er initiatieven zijn om de werkdrukbeleving te verminderen of te beheersen, is het belangrijk dat de voortgang wordt bewaakt door directie en OR. En dat de maatregelen worden geëvalueerd op effectiviteit.</t>
  </si>
  <si>
    <t>Het verbeterplan 'werkdrukbeheersing' wordt periodiek beoordeeld door directie en OR: zowel van de voortgang als van de effectiviteit van de maatregelen.</t>
  </si>
  <si>
    <t xml:space="preserve">Deze vraag gaat over of er inzicht is de omvang van de problematiek. Neem naast de ambulancemedewerkers ook de meldkamer mee in de beoordeling. Maak hiervoor gebruik van:
• ervaringen uit de inzet van het BO-team;
• analyse van ziekteverzuimcijfers;
• analyse van functioneringsgesprekken;
• vertrouwenspersoon;
• informatie van leidinggevende of collega’s.
</t>
  </si>
  <si>
    <t>Is er een incidentregistratiesysteem en wordt deze goed gebruikt? Gebruik de toelichting om de vraag te beantwoorden.</t>
  </si>
  <si>
    <t>Verbetering van het beleid rond ongewenste omgangsvormen. Onderzoek of dit maatregelen op team- of organisatieniveau moeten zijn. Hulpmiddelen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t>
  </si>
  <si>
    <t>Organiseren van collegiale en professionele ondersteuning. Input vormt de Arbocatalogus Ambulancezorg.</t>
  </si>
  <si>
    <t>Opzetten en uitvoeren van een passend trainingsprogramma. Daarbij worden de volgende hulpmiddelen meegenomen: 
• 0-1-2-principe: aanpak voor de ambulancechauffeur en -verpleegkundige;
• inzet van ergocoaches;
• videotraining.
De volgende technieken vormen onderdeel van de training:
• inrollen in een laken (worstmethodiek);
• rauteck-greep.
Zie de Praktijkrichtlijn Ambulancezorg en de brochure “Het 0-1-2-daar-red-je-ruggen-meeboekje”.
Of zie de Arbocatalogus Ambulancezorg.</t>
  </si>
  <si>
    <t>De belastbaarheid van zwangeren of ouderen is vaak minder. Houd daar rekening mee. Zie ook: Arbocatalogus Ambulancezorg.</t>
  </si>
  <si>
    <t xml:space="preserve">De teams maken een verbeterplan. Input voor het verbeterplan zijn de volgende instrumenten:
• Leidraad voor de medewerker;
• Leidraad voor de leidinggevende;
• Werkpakket psychische belasting;
• Periodieke Arbeidsgezondheidskundige Monitor; 
• Het sta-even-stil-bij-je-stressboekje;  
• Het let-op-je-leefstijlboekje.
Zie ook de Arbocatalogus Ambulancezorg. 
</t>
  </si>
  <si>
    <t xml:space="preserve">De teams maken een verbeterplan. Input voor het verberplan zijn de volgende instrumenten:
• Leidraad voor de medewerker;
• Leidraad voor de leidinggevende;
• Werkpakket psychische belasting;
• Periodieke Arbeidsgezondheidskundige Monitor; 
• Het sta-even-stil-bij-je-stressboekje;  
• Het let-op-je-leefstijlboekje.
Zie ook de Arbocatalogus Ambulancezorg.
</t>
  </si>
  <si>
    <t>Verbetering van het beleid rond ongewenste omgangsvormen. Onderzoek of dit maatregelen op team- of organisatieniveau moeten zijn. Hulpmiddelen voor de verbeteringen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t>
  </si>
  <si>
    <t xml:space="preserve">Adequate voorlichting en instructie voor alle medewerkers over relevante arbozaken. 
Onderzoek welke vormen van voorlichting en instructie het meest geschikt zijn:
• werkoverleg, door periodiek (en tenminste jaarlijks) aandacht te besteden aan relevante onderwerpen;
• opleidingsbeleid (bijvoorbeeld de opleiding van leden BO-team, ergocoaches e.d.);
• interne mededelingen (nieuwsbrief, intranet);
• functionerings- en beoordelingsgesprekken.
Zie ook: Arbocatalogus Ambulancezorg.
</t>
  </si>
  <si>
    <t>De roostering houdt zich aan de eisen uit de CAO en Arbeidstijdenwet en houdt rekening met de vereiste rusttijden en regels rond zwangeren en jonge moeders. Zie de Arbocatalogus Ambulancezorg voor tips rond gezond gedrag in nachtdiensten.</t>
  </si>
  <si>
    <t xml:space="preserve">Er wordt een verbeterplan opgesteld 'werkdrukbeheersing' voor de organisatie. Onderzoek of hieruit teamplannen moeten volgen of vice versa, teamplannen vormen input voor het organisatieplan. Het verbeterplan wordt afgestemd met de ondernemingsraad.
Het verbeterplan kan gebruik maken van de volgende instrumenten:
• Leidraad voor de medewerker
• Leidraad voor de leidinggevende
• Werkpakket psychische belasting. 
• Periodieke Arbeidsgezondheidskundige Monitor 
• Het sta-even-stil-bij-je-stressboekje  
• Het let-op-je-leefstijlboekje
Zie ook de Arbocatalogus Ambulancezorg.
</t>
  </si>
  <si>
    <t>Verbetering van het beleid rond ongewenste omgangsvormen. Onderzoek of dit maatregelen op team- of organisatieniveau moeten zijn. Hulpmiddelen hierbij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t>
  </si>
  <si>
    <t xml:space="preserve">Maak hiervoor gebruik van:
• ervaringen uit de inzet van het BO-team;
• analyse van ziekteverzuimcijfers;
• analyse van functioneringsgesprekken;
• vertrouwenspersoon;
• informatie van leidinggevende of collega’s.
</t>
  </si>
  <si>
    <t>Zijn er vormen van collegiale en professionele ondersteuning, als daar behoefte aan is? Denk aan gesprekken met collega's of leidinggevende, de inzet van BO-team of vertrouwenspersoon. Gebruik input vanuit de teams (zie ook de betreffende vraag in de module 'Ambulancepost').</t>
  </si>
  <si>
    <t>Organiseer collegiale en professionele ondersteuning. Zie de Arbocatalogus Ambulancezorg.</t>
  </si>
  <si>
    <t>Zijn er werkzaamheden 
-die niet horen bij de afdeling ambulancepost of meldkamer- die tot fysieke overbelasting leiden?</t>
  </si>
  <si>
    <t>Zijn er werkzaamheden (naast ambulancechauffeur en -verpleegkundige, meldkamerfuncties), die tot fysieke overbelasting kunnen zorgen? Denk bijvoorbeeld aan magazijnwerkzaamheden.</t>
  </si>
  <si>
    <t>De BHV-ers krijgen een adequate opleiding, waarbij zij leren om de BHV-taken naar behoren uit te voeren, namelijk:
• eerste hulp bij ongevallen (EHBO) kunnen verlenen;
• beginnende brand bestrijden;
• ontruiming van het gebouw kunnen begeleiden;
• hulpverleners alarmeren.
Sluit in de opleiding aan bij het OTO-principe (opleiden, trainen, oefenen).</t>
  </si>
  <si>
    <t xml:space="preserve">Een ambulancevoorziening behoort te beschikken over voldoende bedrijfshulpverleners (BHV'ers). Gezorgd moet worden dat er ook tijdens avond- of nachtdiensten en bij vakanties voldoende BHV'ers aanwezig zijn. Het aantal BHV'ers moet zijn afgestemd op:
• algemene en specifieke restrisico's (wat kan er gebeuren, wat is de kans);
• het aantal aanwezigen;
• de mate van zelfredzaamheid van medewerkers en bezoekers;
• beschikbaarheid en opkomsttijd van de professionele hulpverleningsdiensten;
• aard, grootte en complexiteit van het gebouw;
• externe risico's (bijvoorbeeld brand van buitenaf).
Gezorgd moet worden dat er ook tijdens avond- of nachtdiensten en bij vakanties voldoende BHV'ers aanwezig zijn.
De BHV-taken zijn:
• eerste hulpverlening bij ongevallen (EHBO);
•zorg voor de aanwezigheid van hulpverleningsmateriaal (o.a. een EHBO-trommel);
• periodieke controle van de inhoud van de EHBO-trommel, de nooduitgangen en de brandblusser(s);
• brandbestrijding;
• evacuatie van medewerkers in noodsituaties;
• communicatie met hulpverleningsinstanties.
De wijze waarop de bedrijfshulpverlening is georganiseerd, moet schriftelijk zijn vastgelegd in een bedrijfsnoodplan of calamiteitenplan. </t>
  </si>
  <si>
    <t>Wordt voldaan aan de veiligheidseisen voor machines en arbeidsmiddelen?</t>
  </si>
  <si>
    <t xml:space="preserve">Machines en arbeidsmiddelen (brug, compressoren, handgereedschap, takels en hijsgereedschap en (til)liften e.d.) voldoen in ieder geval aan de volgende eisen:
• CE-keurmerk;
• periodiek onderhoud; 
• periodieke keuring;
• aanwezigheid van instructie (in het Nederlands);
• veilige opstelling.
Verder vindt de bediening en het gebruik alleen door goed opgeleid en geïnstrueerd personeel plaats.
</t>
  </si>
  <si>
    <t>Arbeidsmiddelen</t>
  </si>
  <si>
    <t xml:space="preserve">Mochten er arborisico's ontbreken in de vragenlijst, noteer deze dan hier. U moet zorg dragen voor een volledige inventarisatie en evaluatie. Denk bijvoorbeeld aan:
• medewerkers die zijn gedetacheerd of uitbesteed aan andere organisaties (chauffeur visiteteam);
• arbocheck bij inkoop van materialen of herinrichting werkplekken.
</t>
  </si>
  <si>
    <t>Datum 
gereed</t>
  </si>
  <si>
    <t>Leidraad voor de medewerker</t>
  </si>
  <si>
    <t>Leidraad voor de leidinggevende</t>
  </si>
  <si>
    <t>Werkpakket psychische belasting</t>
  </si>
  <si>
    <t>Het sta-even-stil-bij-je-stressboekje</t>
  </si>
  <si>
    <t>Het let-op-je-leefstijlboekje</t>
  </si>
  <si>
    <t>Arbocatalogus Ambulancezorg</t>
  </si>
  <si>
    <t>Werkpakket Agressie en geweld</t>
  </si>
  <si>
    <t>Stappenplan afhandeling agressie-incident</t>
  </si>
  <si>
    <t>BOT Web</t>
  </si>
  <si>
    <t>Werkinstructie werkgever en werknemer bij aangifte / melding</t>
  </si>
  <si>
    <t>Schadeverhaalbeleid</t>
  </si>
  <si>
    <t>Werkgever: hoe en welke schade te verhalen</t>
  </si>
  <si>
    <t>Werknemer: hoe en welke schade te verhalen</t>
  </si>
  <si>
    <t>Rekenmodel Veilige Publieke Taak</t>
  </si>
  <si>
    <t>Hyperlinks thema PSA:</t>
  </si>
  <si>
    <t>TilThermometer</t>
  </si>
  <si>
    <t>BeleidsSpiegel Ambulancezorg</t>
  </si>
  <si>
    <t>Praktijkrichtlijnen fysieke belasting ambulancezorg</t>
  </si>
  <si>
    <t>“Het 0-1-2-daar-red-je-ruggen-meeboekje”</t>
  </si>
  <si>
    <t>Hyperlinks thema Fysieke belasting:</t>
  </si>
  <si>
    <t>Checklist Beeldschermwerk</t>
  </si>
  <si>
    <t>Hyperlinks thema Infectierisico's:</t>
  </si>
  <si>
    <t>Hygienerichtlijnen voor de ambulancediensten</t>
  </si>
  <si>
    <t>Informatiekaart infectieziekten</t>
  </si>
  <si>
    <t>Hyperlinks thema Veiligheid:</t>
  </si>
  <si>
    <t>Rood-blauwe boekjes</t>
  </si>
  <si>
    <t>Protocol ‘ambulancezorg op het water’</t>
  </si>
  <si>
    <t>Hyperlinks thema Geluid:</t>
  </si>
  <si>
    <t>Dit is nodig als het vermoeden bestaat dat de dagdosis hoger is dan 80 dB(A). Een indicator hiervoor is het geluidsniveau in de cabine. Als met ingeschakeld akoestisch alarm men zich niet meer gemakkelijk verstaanbaar kan maken tegenover een persoon op de passagiersstoel, dan is dat een aanwijzing dat de geluidsniveaus te hoog zijn.
De dagdosis wordt ook bepaald door de tijdsduur van de te hoge geluidsniveaus. Als te hoge geluidsniveaus slechts 5 tot 10 minuten per dag (als gemiddeld over een werkweek) voorkomen, dan zal de gemiddelde dagdosis uiteraard lager zijn. 
De blootstellingsniveaus van de motorverpleegkundige (solist) zijn hoger. 
Laat een beoordeling opstellen door een deskundige.</t>
  </si>
  <si>
    <t>Informatiekaart gehoorbescherming</t>
  </si>
  <si>
    <t>Arbocatalogus Rijk voor meldkamers</t>
  </si>
  <si>
    <t>PAM</t>
  </si>
  <si>
    <t>Hyperlinks thema Arbozorg:</t>
  </si>
  <si>
    <t>Protocol ten aanzien van aanstellingskeuringen</t>
  </si>
  <si>
    <t>Hyperlinks thema Arbeidstijden:</t>
  </si>
  <si>
    <t>De regels voor werktijden</t>
  </si>
  <si>
    <t>- De hyperlinks met verwijzingen naar instrumenten en documenten zijn in de tabs onderaan deze pagina per arbothema weergegeven.</t>
  </si>
  <si>
    <t>Wie: maatregelverantwoordelijke</t>
  </si>
  <si>
    <t>Er moet ten minste één preventiemedewerker zijn benoemd. Deze medewerker zorgt voor coördinatie en/of uitvoering van de volgende taken:
• meewerken aan het uitvoeren en opstellen van de RI&amp;E (Risico Inventarisatie &amp; -Evaluatie);
• bijdragen aan de uitvoering van maatregelen uit het Plan van Aanpak van de RI&amp;E;
• overleg voeren met en advies geven aan de OR.
De keuze van de persoon van de preventiemedewerker en de postitie van de preventiemedewerker binnen de organisatie, hebben de instemming van de OR. 
De preventietaken kan men naast de eigenlijke werkzaamheden uitvoeren. De preventietaken kunnen ook over meerdere personen verdeeld zijn. De invulling van de rol moet passend zijn voor de grootte van de organisatie. De directie blijft eindverantwoordelijke voor de arbeidsomstandigheden en het gevoerde beleid in de organisatie.</t>
  </si>
  <si>
    <t>De taak van preventiemedewerker wordt belegd binnen de organisatie. De preventiemedewerker krijgt een evenwichtig takenpakket. De keuze van de persoon van de preventiemedewerker en de postitie van de preventiemedewerker binnen de organisatie, hebben de instemming van de OR. Er wordt bekendheid gegeven binnen de organisatie wie de preventiemedewerker is. De preventiemedewerker krijgt zo nodig een opleiding om de taak goed te kunnen uitvoeren.</t>
  </si>
  <si>
    <t>Worden de afspraken rond de Periodieke Arbeidsgezondheidskundige Monitor (PAM) gevolgd?  Lees in de toelichting welke afspraken gevolgd moeten worden.</t>
  </si>
  <si>
    <t>Voor de volgende zaken moet u zich laten bijstaan door een gecertificeerd bedrijfsarts:
• de begeleiding van verzuimende medewerkers;
• Periodieke Arbeidsgezondheidskundige Monitor;
• aanstellingskeuringen.
U kunt een zelfstandig werkende bedrijfsarts inschakelen of een arbodienst contracteren. Bij de keuze voor een bedrijfsarts of arbodienst heeft de OR instemmingsrecht.
De RI&amp;E moet getoetst worden door een gecertificeerde kerndeskundige. Dit is een arbeidshygiënist, arbeids- en organisatiekundige, bedrijfsarts of veiligheidskundige. Deze deskundige moeten over een certificaat van bekwaamheid beschikken. Over de wijze van uitvoering van de RI&amp;E (inclusief toetsing) heeft de OR instemmingsrecht. In het contract zijn over de inzet van de bedrijfsarts de volgende zaken vastgelegd: 
- toegang van medewerkers tot de bedrijfsarts (consultatie);
- toegang van de bedrijfsarts tot de werkplek;
- mogelijkheid tot second opion voor medewerkers;
- klachtenprocedure;
- samenwerking van de bedrijfsarts met de preventiemedewerker en de OR of
  personeelsvertegenwoordiging;
- advisering van de bedrijfsarts over preventieve maatregelen;
- melding van beroepsziekten.</t>
  </si>
  <si>
    <t xml:space="preserve">De gecertificeerde arbodeskundige wordt ingezet voor de wettelijk vastgestelde taken:
• begeleiding van verzuimende medewerkers;
• Periodieke Arbeidsgezondheidskundige Monitor;
• aanstellingskeuringen;
• toetsing RI&amp;E.
De eerste drie taken mogen alleen door een bedrijfsarts worden verricht. In het contract zijn over de inzet van de bedrijfsarts de volgende zaken vastgelegd: 
- toegang van medewerkers tot de bedrijfsarts (consultatie);
- toegang van de bedrijfsarts tot de werkplek;
- mogelijkheid tot second opion voor medewerkers;
- klachtenprocedure;
- samenwerking van de bedrijfsarts met de preventiemedewerker en de OR of
  personeelsvertegenwoordiging;
- advisering van de bedrijfsarts over preventieve maatregelen;
- melding van beroepsziekten.
</t>
  </si>
  <si>
    <t xml:space="preserve">Deze vraag gaat over of er inzicht is in de werdrukbeleving, niet over de beoordeling van die beleving. De factoren die bijdragen aan werkdruk zijn goed objectief in kaart te brengen. De beleving van werkdruk is subjectief en kan middels gesprekken of enquetes in beeld worden gebracht. Maak voor de beoordeling gebruik van:
• analyse van ziekteverzuimcijfers;
• Periodieke Arbeidsgezondheidskundige Monitor (PAM). Dit is een vorm van periodiek medisch onderzoek die de gezondheid van de individuele medewerker in kaart brengt. Met specifieke aandacht voor werkdruk;
• analyse van functioneringsgesprekken;
• uitgevoerde medewerkerstevredenheidsonderzoeken.
</t>
  </si>
  <si>
    <t>De werkdrukbeleving op team- en organisatieniveau wordt inzichtelijk gemaakt. Onderzoek welke informatiebronnen daarbij gebruikt kunnen worden:
• analyse van ziekteverzuimcijfers;
• Periodieke Arbeidsgezondheidskundige Monitor (PAM). Dit is een vorm van periodiek medisch onderzoek die de gezondheid van de individuele medewerker in kaart brengt. Met specifieke aandacht voor werkdruk;
• analyse van functioneringsgesprekken;
• medewerkerstevredenheidsonderzoeken.</t>
  </si>
  <si>
    <t>Periodieke Arbeidsgezondheidskundige Monitor</t>
  </si>
  <si>
    <t>LPA8.1 Protocol 2.6 Infectiepreventie</t>
  </si>
  <si>
    <t>LPA8.1 Protocol 2.1 Grootschalig incident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</si>
</sst>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Verdana"/>
      <family val="2"/>
    </font>
    <font>
      <sz val="9"/>
      <color theme="1"/>
      <name val="Verdana"/>
      <family val="2"/>
    </font>
    <font>
      <b/>
      <sz val="11"/>
      <color theme="1"/>
      <name val="Calibri"/>
      <family val="2"/>
      <scheme val="minor"/>
    </font>
    <font>
      <b/>
      <sz val="10"/>
      <name val="Arial"/>
      <family val="2"/>
    </font>
    <font>
      <sz val="9"/>
      <color indexed="81"/>
      <name val="Tahoma"/>
      <family val="2"/>
    </font>
    <font>
      <b/>
      <sz val="9"/>
      <color indexed="81"/>
      <name val="Tahoma"/>
      <family val="2"/>
    </font>
    <font>
      <sz val="11"/>
      <color theme="1"/>
      <name val="Verdana"/>
      <family val="2"/>
    </font>
    <font>
      <b/>
      <sz val="11"/>
      <color theme="1"/>
      <name val="Verdana"/>
      <family val="2"/>
    </font>
    <font>
      <u/>
      <sz val="11"/>
      <color theme="10"/>
      <name val="Calibri"/>
      <family val="2"/>
      <scheme val="minor"/>
    </font>
    <font>
      <u/>
      <sz val="9"/>
      <color theme="10"/>
      <name val="Verdana"/>
      <family val="2"/>
    </font>
    <font>
      <b/>
      <sz val="9"/>
      <color theme="1"/>
      <name val="Verdana"/>
      <family val="2"/>
    </font>
    <font>
      <i/>
      <sz val="9"/>
      <color theme="1"/>
      <name val="Verdana"/>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style="thin">
        <color auto="1"/>
      </left>
      <right/>
      <top style="thin">
        <color auto="1"/>
      </top>
      <bottom style="thick">
        <color auto="1"/>
      </bottom>
      <diagonal/>
    </border>
    <border>
      <left style="thin">
        <color auto="1"/>
      </left>
      <right/>
      <top style="thick">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s>
  <cellStyleXfs count="2">
    <xf numFmtId="0" fontId="0" fillId="0" borderId="0"/>
    <xf numFmtId="0" fontId="9" fillId="0" borderId="0" applyNumberFormat="0" applyFill="0" applyBorder="0" applyAlignment="0" applyProtection="0"/>
  </cellStyleXfs>
  <cellXfs count="151">
    <xf numFmtId="0" fontId="0" fillId="0" borderId="0" xfId="0"/>
    <xf numFmtId="0" fontId="3" fillId="0" borderId="0" xfId="0" applyFont="1"/>
    <xf numFmtId="49" fontId="0" fillId="0" borderId="0" xfId="0" applyNumberFormat="1"/>
    <xf numFmtId="0" fontId="0" fillId="0" borderId="1" xfId="0" applyBorder="1" applyAlignment="1">
      <alignment horizontal="center"/>
    </xf>
    <xf numFmtId="49" fontId="0" fillId="0" borderId="1" xfId="0" applyNumberFormat="1" applyBorder="1"/>
    <xf numFmtId="0" fontId="0" fillId="0" borderId="0" xfId="0" applyAlignment="1">
      <alignment horizontal="center"/>
    </xf>
    <xf numFmtId="49" fontId="0" fillId="0" borderId="0" xfId="0" applyNumberFormat="1" applyBorder="1"/>
    <xf numFmtId="0" fontId="0" fillId="0" borderId="0" xfId="0" applyBorder="1"/>
    <xf numFmtId="0" fontId="0" fillId="0" borderId="0" xfId="0" applyFill="1" applyBorder="1"/>
    <xf numFmtId="0" fontId="0" fillId="0" borderId="0" xfId="0" applyFill="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4" xfId="0" applyBorder="1"/>
    <xf numFmtId="0" fontId="0" fillId="0" borderId="3" xfId="0" applyBorder="1"/>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8" borderId="3" xfId="0" applyFont="1" applyFill="1" applyBorder="1"/>
    <xf numFmtId="0" fontId="4" fillId="8" borderId="2" xfId="0" applyFont="1" applyFill="1" applyBorder="1" applyAlignment="1">
      <alignment horizontal="left"/>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4" fillId="8" borderId="1" xfId="0" applyFont="1" applyFill="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8" borderId="3" xfId="0" applyFill="1" applyBorder="1"/>
    <xf numFmtId="0" fontId="4" fillId="8" borderId="4" xfId="0" applyFont="1" applyFill="1" applyBorder="1"/>
    <xf numFmtId="0" fontId="3" fillId="9" borderId="1" xfId="0" applyFont="1" applyFill="1" applyBorder="1" applyAlignment="1">
      <alignment horizontal="center"/>
    </xf>
    <xf numFmtId="15" fontId="0" fillId="0" borderId="0" xfId="0" applyNumberFormat="1"/>
    <xf numFmtId="0" fontId="4" fillId="8" borderId="1" xfId="0" applyFont="1" applyFill="1" applyBorder="1" applyAlignment="1">
      <alignment horizontal="left"/>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vertical="top" wrapText="1"/>
    </xf>
    <xf numFmtId="0" fontId="7" fillId="0" borderId="0" xfId="0" applyFont="1" applyAlignment="1" applyProtection="1">
      <alignment vertical="top" wrapText="1"/>
      <protection locked="0"/>
    </xf>
    <xf numFmtId="0" fontId="7" fillId="0" borderId="0" xfId="0" applyFont="1" applyAlignment="1">
      <alignment horizontal="left" vertical="top" wrapText="1"/>
    </xf>
    <xf numFmtId="0" fontId="7" fillId="0" borderId="0" xfId="0" applyFont="1" applyAlignment="1" applyProtection="1">
      <alignment vertical="top"/>
      <protection locked="0"/>
    </xf>
    <xf numFmtId="0" fontId="7" fillId="0" borderId="0" xfId="0" quotePrefix="1" applyFont="1" applyAlignment="1">
      <alignment vertical="top"/>
    </xf>
    <xf numFmtId="0" fontId="7" fillId="10" borderId="5" xfId="0" applyFont="1" applyFill="1" applyBorder="1" applyAlignment="1">
      <alignment vertical="top"/>
    </xf>
    <xf numFmtId="0" fontId="7" fillId="10" borderId="12" xfId="0" applyFont="1" applyFill="1" applyBorder="1" applyAlignment="1">
      <alignment vertical="top"/>
    </xf>
    <xf numFmtId="0" fontId="8" fillId="0" borderId="6" xfId="0" applyFont="1" applyBorder="1" applyAlignment="1">
      <alignment vertical="top"/>
    </xf>
    <xf numFmtId="0" fontId="7" fillId="0" borderId="6" xfId="0" applyFont="1" applyBorder="1" applyAlignment="1" applyProtection="1">
      <alignment vertical="top" wrapText="1"/>
      <protection hidden="1"/>
    </xf>
    <xf numFmtId="0" fontId="7" fillId="0" borderId="6" xfId="0" applyFont="1" applyBorder="1" applyAlignment="1">
      <alignment vertical="top" wrapText="1"/>
    </xf>
    <xf numFmtId="0" fontId="7" fillId="0" borderId="6" xfId="0" applyFont="1" applyBorder="1" applyAlignment="1" applyProtection="1">
      <alignment vertical="top" wrapText="1"/>
    </xf>
    <xf numFmtId="14" fontId="7" fillId="0" borderId="7" xfId="0" applyNumberFormat="1" applyFont="1" applyBorder="1" applyAlignment="1" applyProtection="1">
      <alignment vertical="top" wrapText="1"/>
    </xf>
    <xf numFmtId="0" fontId="8" fillId="10" borderId="5" xfId="0" applyFont="1" applyFill="1" applyBorder="1" applyAlignment="1" applyProtection="1">
      <alignment vertical="top" wrapText="1"/>
    </xf>
    <xf numFmtId="0" fontId="7" fillId="10" borderId="6" xfId="0" applyFont="1" applyFill="1" applyBorder="1" applyAlignment="1" applyProtection="1">
      <alignment vertical="top" wrapText="1"/>
    </xf>
    <xf numFmtId="0" fontId="8" fillId="10" borderId="6" xfId="0" applyFont="1" applyFill="1" applyBorder="1" applyAlignment="1" applyProtection="1">
      <alignment vertical="top" wrapText="1"/>
    </xf>
    <xf numFmtId="0" fontId="8" fillId="10" borderId="34" xfId="0" applyFont="1" applyFill="1" applyBorder="1" applyAlignment="1" applyProtection="1">
      <alignment vertical="top" wrapText="1"/>
    </xf>
    <xf numFmtId="0" fontId="7" fillId="10" borderId="35" xfId="0" applyFont="1" applyFill="1" applyBorder="1" applyAlignment="1">
      <alignment horizontal="left" vertical="top" wrapText="1"/>
    </xf>
    <xf numFmtId="0" fontId="8" fillId="0" borderId="6" xfId="0" applyFont="1" applyBorder="1" applyAlignment="1" applyProtection="1">
      <alignment vertical="top" wrapText="1"/>
      <protection locked="0"/>
    </xf>
    <xf numFmtId="0" fontId="7" fillId="0" borderId="6" xfId="0" applyFont="1" applyBorder="1" applyAlignment="1" applyProtection="1">
      <alignment vertical="top"/>
      <protection locked="0"/>
    </xf>
    <xf numFmtId="0" fontId="7" fillId="0" borderId="7" xfId="0" applyFont="1" applyBorder="1" applyAlignment="1" applyProtection="1">
      <alignment vertical="top"/>
      <protection locked="0"/>
    </xf>
    <xf numFmtId="0" fontId="8" fillId="10" borderId="5" xfId="0" applyFont="1" applyFill="1" applyBorder="1" applyAlignment="1">
      <alignment vertical="top"/>
    </xf>
    <xf numFmtId="0" fontId="7" fillId="10" borderId="7" xfId="0" applyFont="1" applyFill="1" applyBorder="1" applyAlignment="1">
      <alignment vertical="top"/>
    </xf>
    <xf numFmtId="0" fontId="7" fillId="0" borderId="5" xfId="0" applyFont="1" applyBorder="1" applyAlignment="1">
      <alignment vertical="top"/>
    </xf>
    <xf numFmtId="0" fontId="8" fillId="0" borderId="28" xfId="0" applyFont="1" applyBorder="1" applyAlignment="1">
      <alignment vertical="top" wrapText="1"/>
    </xf>
    <xf numFmtId="0" fontId="7" fillId="0" borderId="16" xfId="0" applyFont="1" applyBorder="1" applyAlignment="1">
      <alignment vertical="top" wrapText="1"/>
    </xf>
    <xf numFmtId="0" fontId="7" fillId="0" borderId="16" xfId="0" applyFont="1" applyBorder="1" applyAlignment="1" applyProtection="1">
      <alignment vertical="top" wrapText="1"/>
    </xf>
    <xf numFmtId="0" fontId="7" fillId="0" borderId="15" xfId="0" applyFont="1" applyBorder="1" applyAlignment="1" applyProtection="1">
      <alignment vertical="top" wrapText="1"/>
    </xf>
    <xf numFmtId="0" fontId="8" fillId="10" borderId="34" xfId="0" applyFont="1" applyFill="1" applyBorder="1" applyAlignment="1" applyProtection="1">
      <alignment vertical="top"/>
    </xf>
    <xf numFmtId="0" fontId="8" fillId="10" borderId="9" xfId="0" applyFont="1" applyFill="1" applyBorder="1" applyAlignment="1">
      <alignment vertical="top"/>
    </xf>
    <xf numFmtId="0" fontId="8" fillId="10" borderId="13" xfId="0" applyFont="1" applyFill="1" applyBorder="1" applyAlignment="1">
      <alignment vertical="top"/>
    </xf>
    <xf numFmtId="0" fontId="8" fillId="0" borderId="27" xfId="0" applyFont="1" applyBorder="1" applyAlignment="1">
      <alignment vertical="top" wrapText="1"/>
    </xf>
    <xf numFmtId="0" fontId="8" fillId="0" borderId="23" xfId="0" applyFont="1" applyBorder="1" applyAlignment="1">
      <alignment vertical="top" wrapText="1"/>
    </xf>
    <xf numFmtId="0" fontId="8" fillId="0" borderId="27" xfId="0" applyFont="1" applyBorder="1" applyAlignment="1" applyProtection="1">
      <alignment vertical="top" wrapText="1"/>
    </xf>
    <xf numFmtId="0" fontId="8" fillId="0" borderId="22" xfId="0" applyFont="1" applyBorder="1" applyAlignment="1" applyProtection="1">
      <alignment vertical="top" wrapText="1"/>
    </xf>
    <xf numFmtId="0" fontId="8" fillId="10" borderId="9" xfId="0" applyFont="1" applyFill="1" applyBorder="1" applyAlignment="1" applyProtection="1">
      <alignment vertical="top" wrapText="1"/>
    </xf>
    <xf numFmtId="0" fontId="8" fillId="10" borderId="10" xfId="0" applyFont="1" applyFill="1" applyBorder="1" applyAlignment="1" applyProtection="1">
      <alignment vertical="top" wrapText="1"/>
    </xf>
    <xf numFmtId="0" fontId="8" fillId="10" borderId="38" xfId="0" applyFont="1" applyFill="1" applyBorder="1" applyAlignment="1" applyProtection="1">
      <alignment vertical="top" wrapText="1"/>
    </xf>
    <xf numFmtId="0" fontId="8" fillId="10" borderId="29" xfId="0" applyFont="1" applyFill="1" applyBorder="1" applyAlignment="1">
      <alignment horizontal="left" vertical="top" wrapText="1"/>
    </xf>
    <xf numFmtId="0" fontId="8" fillId="0" borderId="23" xfId="0" applyFont="1" applyBorder="1" applyAlignment="1" applyProtection="1">
      <alignment vertical="top" wrapText="1"/>
      <protection locked="0"/>
    </xf>
    <xf numFmtId="0" fontId="8" fillId="0" borderId="31" xfId="0" applyFont="1" applyBorder="1" applyAlignment="1" applyProtection="1">
      <alignment vertical="top"/>
      <protection locked="0"/>
    </xf>
    <xf numFmtId="0" fontId="8" fillId="10" borderId="11" xfId="0" applyFont="1" applyFill="1" applyBorder="1" applyAlignment="1">
      <alignment vertical="top"/>
    </xf>
    <xf numFmtId="0" fontId="7" fillId="10" borderId="8" xfId="0" applyFont="1" applyFill="1" applyBorder="1" applyAlignment="1">
      <alignment vertical="top"/>
    </xf>
    <xf numFmtId="0" fontId="7" fillId="10" borderId="14" xfId="0" applyFont="1" applyFill="1" applyBorder="1" applyAlignment="1">
      <alignment vertical="top"/>
    </xf>
    <xf numFmtId="0" fontId="7" fillId="10" borderId="17" xfId="0" applyFont="1" applyFill="1" applyBorder="1" applyAlignment="1">
      <alignment vertical="top"/>
    </xf>
    <xf numFmtId="0" fontId="7" fillId="0" borderId="16" xfId="0" applyFont="1" applyBorder="1" applyAlignment="1">
      <alignment vertical="top"/>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28"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10" borderId="14" xfId="0" applyFont="1" applyFill="1" applyBorder="1" applyAlignment="1" applyProtection="1">
      <alignment vertical="top" wrapText="1"/>
      <protection locked="0"/>
    </xf>
    <xf numFmtId="0" fontId="7" fillId="10" borderId="16" xfId="0" applyFont="1" applyFill="1" applyBorder="1" applyAlignment="1" applyProtection="1">
      <alignment vertical="top" wrapText="1"/>
      <protection locked="0"/>
    </xf>
    <xf numFmtId="0" fontId="7" fillId="10" borderId="16" xfId="0" applyFont="1" applyFill="1" applyBorder="1" applyAlignment="1" applyProtection="1">
      <alignment horizontal="right" vertical="top" wrapText="1"/>
      <protection locked="0"/>
    </xf>
    <xf numFmtId="0" fontId="7" fillId="10" borderId="36" xfId="0" applyFont="1" applyFill="1" applyBorder="1" applyAlignment="1" applyProtection="1">
      <alignment horizontal="right" vertical="top" wrapText="1"/>
      <protection locked="0"/>
    </xf>
    <xf numFmtId="0" fontId="7" fillId="10" borderId="30" xfId="0" applyFont="1" applyFill="1" applyBorder="1" applyAlignment="1">
      <alignment horizontal="left" vertical="top" wrapText="1"/>
    </xf>
    <xf numFmtId="0" fontId="7" fillId="0" borderId="16" xfId="0" applyFont="1" applyBorder="1" applyAlignment="1" applyProtection="1">
      <alignment vertical="top" wrapText="1"/>
      <protection locked="0"/>
    </xf>
    <xf numFmtId="0" fontId="7" fillId="0" borderId="32" xfId="0" applyFont="1" applyBorder="1" applyAlignment="1" applyProtection="1">
      <alignment vertical="top"/>
      <protection locked="0"/>
    </xf>
    <xf numFmtId="14" fontId="7" fillId="0" borderId="30" xfId="0" applyNumberFormat="1" applyFont="1" applyBorder="1" applyAlignment="1" applyProtection="1">
      <alignment vertical="top"/>
      <protection locked="0"/>
    </xf>
    <xf numFmtId="0" fontId="7" fillId="10" borderId="15" xfId="0" applyFont="1" applyFill="1" applyBorder="1" applyAlignment="1">
      <alignment vertical="top"/>
    </xf>
    <xf numFmtId="0" fontId="7" fillId="10" borderId="18" xfId="0" applyFont="1" applyFill="1" applyBorder="1" applyAlignment="1">
      <alignment vertical="top"/>
    </xf>
    <xf numFmtId="0" fontId="7" fillId="10" borderId="20" xfId="0" applyFont="1" applyFill="1" applyBorder="1" applyAlignment="1">
      <alignment vertical="top"/>
    </xf>
    <xf numFmtId="0" fontId="7" fillId="0" borderId="4" xfId="0" applyFont="1" applyBorder="1" applyAlignment="1">
      <alignment vertical="top"/>
    </xf>
    <xf numFmtId="0" fontId="7" fillId="0" borderId="2"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10" borderId="18" xfId="0" applyFont="1" applyFill="1" applyBorder="1" applyAlignment="1" applyProtection="1">
      <alignment vertical="top" wrapText="1"/>
      <protection locked="0"/>
    </xf>
    <xf numFmtId="0" fontId="7" fillId="10" borderId="4" xfId="0" applyFont="1" applyFill="1" applyBorder="1" applyAlignment="1" applyProtection="1">
      <alignment vertical="top" wrapText="1"/>
      <protection locked="0"/>
    </xf>
    <xf numFmtId="0" fontId="7" fillId="10" borderId="4" xfId="0" applyFont="1" applyFill="1" applyBorder="1" applyAlignment="1" applyProtection="1">
      <alignment horizontal="right" vertical="top" wrapText="1"/>
      <protection locked="0"/>
    </xf>
    <xf numFmtId="0" fontId="7" fillId="10" borderId="37" xfId="0" applyFont="1" applyFill="1" applyBorder="1" applyAlignment="1" applyProtection="1">
      <alignment horizontal="right" vertical="top" wrapText="1"/>
      <protection locked="0"/>
    </xf>
    <xf numFmtId="0" fontId="7" fillId="10" borderId="33" xfId="0" applyFont="1" applyFill="1" applyBorder="1" applyAlignment="1">
      <alignment horizontal="left" vertical="top" wrapText="1"/>
    </xf>
    <xf numFmtId="0" fontId="7" fillId="0" borderId="4" xfId="0" applyFont="1" applyBorder="1" applyAlignment="1" applyProtection="1">
      <alignment vertical="top" wrapText="1"/>
      <protection locked="0"/>
    </xf>
    <xf numFmtId="0" fontId="7" fillId="0" borderId="1" xfId="0" applyFont="1" applyBorder="1" applyAlignment="1" applyProtection="1">
      <alignment vertical="top"/>
      <protection locked="0"/>
    </xf>
    <xf numFmtId="14" fontId="7" fillId="0" borderId="33" xfId="0" applyNumberFormat="1" applyFont="1" applyBorder="1" applyAlignment="1" applyProtection="1">
      <alignment vertical="top"/>
      <protection locked="0"/>
    </xf>
    <xf numFmtId="0" fontId="7" fillId="10" borderId="19" xfId="0" applyFont="1" applyFill="1" applyBorder="1" applyAlignment="1">
      <alignment vertical="top"/>
    </xf>
    <xf numFmtId="0" fontId="7" fillId="0" borderId="2" xfId="0" applyFont="1" applyBorder="1" applyAlignment="1" applyProtection="1">
      <alignment vertical="top" wrapText="1"/>
    </xf>
    <xf numFmtId="0" fontId="7" fillId="2" borderId="2" xfId="0" applyFont="1" applyFill="1" applyBorder="1" applyAlignment="1">
      <alignment vertical="top" wrapText="1"/>
    </xf>
    <xf numFmtId="0" fontId="7" fillId="2" borderId="2" xfId="0" applyFont="1" applyFill="1" applyBorder="1" applyAlignment="1" applyProtection="1">
      <alignment vertical="top" wrapText="1"/>
      <protection locked="0"/>
    </xf>
    <xf numFmtId="0" fontId="7" fillId="2" borderId="0" xfId="0" applyFont="1" applyFill="1" applyAlignment="1">
      <alignment vertical="top"/>
    </xf>
    <xf numFmtId="0" fontId="7" fillId="2" borderId="4" xfId="0" applyFont="1" applyFill="1" applyBorder="1" applyAlignment="1">
      <alignment vertical="top"/>
    </xf>
    <xf numFmtId="0" fontId="7" fillId="10" borderId="25" xfId="0" applyFont="1" applyFill="1" applyBorder="1" applyAlignment="1">
      <alignment vertical="top"/>
    </xf>
    <xf numFmtId="0" fontId="7" fillId="10" borderId="26" xfId="0" applyFont="1" applyFill="1" applyBorder="1" applyAlignment="1">
      <alignment vertical="top"/>
    </xf>
    <xf numFmtId="0" fontId="7" fillId="10" borderId="9" xfId="0" applyFont="1" applyFill="1" applyBorder="1" applyAlignment="1">
      <alignment vertical="top"/>
    </xf>
    <xf numFmtId="0" fontId="7" fillId="10" borderId="21" xfId="0" applyFont="1" applyFill="1" applyBorder="1" applyAlignment="1">
      <alignment vertical="top"/>
    </xf>
    <xf numFmtId="0" fontId="7" fillId="10" borderId="24" xfId="0" applyFont="1" applyFill="1" applyBorder="1" applyAlignment="1">
      <alignment vertical="top"/>
    </xf>
    <xf numFmtId="0" fontId="7" fillId="0" borderId="23" xfId="0" applyFont="1" applyBorder="1" applyAlignment="1">
      <alignment vertical="top"/>
    </xf>
    <xf numFmtId="0" fontId="7" fillId="0" borderId="27" xfId="0" applyFont="1" applyBorder="1" applyAlignment="1">
      <alignment vertical="top" wrapText="1"/>
    </xf>
    <xf numFmtId="0" fontId="7" fillId="0" borderId="23" xfId="0" applyFont="1" applyBorder="1" applyAlignment="1">
      <alignment vertical="top" wrapText="1"/>
    </xf>
    <xf numFmtId="0" fontId="7" fillId="0" borderId="27"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7" fillId="10" borderId="21" xfId="0" applyFont="1" applyFill="1" applyBorder="1" applyAlignment="1" applyProtection="1">
      <alignment vertical="top" wrapText="1"/>
      <protection locked="0"/>
    </xf>
    <xf numFmtId="0" fontId="7" fillId="10" borderId="23" xfId="0" applyFont="1" applyFill="1" applyBorder="1" applyAlignment="1" applyProtection="1">
      <alignment vertical="top" wrapText="1"/>
      <protection locked="0"/>
    </xf>
    <xf numFmtId="0" fontId="7" fillId="10" borderId="23" xfId="0" applyFont="1" applyFill="1" applyBorder="1" applyAlignment="1" applyProtection="1">
      <alignment horizontal="right" vertical="top" wrapText="1"/>
      <protection locked="0"/>
    </xf>
    <xf numFmtId="0" fontId="7" fillId="10" borderId="38" xfId="0" applyFont="1" applyFill="1" applyBorder="1" applyAlignment="1" applyProtection="1">
      <alignment horizontal="right" vertical="top" wrapText="1"/>
      <protection locked="0"/>
    </xf>
    <xf numFmtId="0" fontId="7" fillId="10" borderId="29" xfId="0" applyFont="1" applyFill="1" applyBorder="1" applyAlignment="1">
      <alignment horizontal="left" vertical="top" wrapText="1"/>
    </xf>
    <xf numFmtId="0" fontId="7" fillId="0" borderId="23" xfId="0" applyFont="1" applyBorder="1" applyAlignment="1" applyProtection="1">
      <alignment vertical="top" wrapText="1"/>
      <protection locked="0"/>
    </xf>
    <xf numFmtId="0" fontId="7" fillId="0" borderId="31" xfId="0" applyFont="1" applyBorder="1" applyAlignment="1" applyProtection="1">
      <alignment vertical="top"/>
      <protection locked="0"/>
    </xf>
    <xf numFmtId="14" fontId="7" fillId="0" borderId="29" xfId="0" applyNumberFormat="1" applyFont="1" applyBorder="1" applyAlignment="1" applyProtection="1">
      <alignment vertical="top"/>
      <protection locked="0"/>
    </xf>
    <xf numFmtId="0" fontId="7" fillId="10" borderId="11" xfId="0" applyFont="1" applyFill="1" applyBorder="1" applyAlignment="1">
      <alignment vertical="top"/>
    </xf>
    <xf numFmtId="0" fontId="7" fillId="0" borderId="0" xfId="0" applyFont="1" applyAlignment="1" applyProtection="1">
      <alignment horizontal="right" vertical="top" wrapText="1"/>
      <protection locked="0"/>
    </xf>
    <xf numFmtId="14" fontId="7" fillId="0" borderId="0" xfId="0" applyNumberFormat="1" applyFont="1" applyAlignment="1" applyProtection="1">
      <alignment vertical="top"/>
      <protection locked="0"/>
    </xf>
    <xf numFmtId="0" fontId="8" fillId="0" borderId="31" xfId="0" applyFont="1" applyBorder="1" applyAlignment="1" applyProtection="1">
      <alignment vertical="top" wrapText="1"/>
      <protection locked="0"/>
    </xf>
    <xf numFmtId="0" fontId="8" fillId="0" borderId="29" xfId="0" applyFont="1" applyBorder="1" applyAlignment="1" applyProtection="1">
      <alignment vertical="top" wrapText="1"/>
      <protection locked="0"/>
    </xf>
    <xf numFmtId="0" fontId="10" fillId="0" borderId="0" xfId="1" applyFont="1" applyAlignment="1">
      <alignment vertical="center" wrapText="1"/>
    </xf>
    <xf numFmtId="0" fontId="2" fillId="0" borderId="0" xfId="0" applyFont="1" applyAlignment="1">
      <alignment vertical="center" wrapText="1"/>
    </xf>
    <xf numFmtId="0" fontId="2" fillId="0" borderId="0" xfId="0" applyFont="1" applyProtection="1">
      <protection hidden="1"/>
    </xf>
    <xf numFmtId="0" fontId="11" fillId="0" borderId="0" xfId="0" applyFont="1" applyProtection="1">
      <protection hidden="1"/>
    </xf>
    <xf numFmtId="0" fontId="2" fillId="0" borderId="0" xfId="0" applyFont="1" applyProtection="1">
      <protection locked="0"/>
    </xf>
    <xf numFmtId="0" fontId="12" fillId="0" borderId="0" xfId="0" applyFont="1" applyAlignment="1" applyProtection="1">
      <alignment horizontal="right"/>
      <protection hidden="1"/>
    </xf>
    <xf numFmtId="14" fontId="2" fillId="0" borderId="0" xfId="0" applyNumberFormat="1" applyFont="1" applyProtection="1">
      <protection locked="0"/>
    </xf>
    <xf numFmtId="0" fontId="11" fillId="0" borderId="0" xfId="0" applyFont="1" applyAlignment="1">
      <alignment vertical="center" wrapText="1"/>
    </xf>
    <xf numFmtId="49" fontId="7" fillId="0" borderId="0" xfId="0" applyNumberFormat="1" applyFont="1" applyAlignment="1">
      <alignment vertical="top" wrapText="1"/>
    </xf>
    <xf numFmtId="49" fontId="8" fillId="0" borderId="5" xfId="0" applyNumberFormat="1" applyFont="1" applyBorder="1" applyAlignment="1">
      <alignment horizontal="left" vertical="top" wrapText="1"/>
    </xf>
    <xf numFmtId="49" fontId="8" fillId="0" borderId="9" xfId="0" applyNumberFormat="1" applyFont="1" applyBorder="1" applyAlignment="1">
      <alignment vertical="top" wrapText="1"/>
    </xf>
    <xf numFmtId="49" fontId="7" fillId="0" borderId="18" xfId="0" applyNumberFormat="1" applyFont="1" applyBorder="1" applyAlignment="1">
      <alignment vertical="top" wrapText="1"/>
    </xf>
    <xf numFmtId="49" fontId="7" fillId="0" borderId="4" xfId="0" applyNumberFormat="1" applyFont="1" applyBorder="1" applyAlignment="1">
      <alignment vertical="top" wrapText="1"/>
    </xf>
    <xf numFmtId="49" fontId="7" fillId="2" borderId="18" xfId="0" applyNumberFormat="1" applyFont="1" applyFill="1" applyBorder="1" applyAlignment="1">
      <alignment vertical="top" wrapText="1"/>
    </xf>
    <xf numFmtId="49" fontId="7" fillId="0" borderId="21" xfId="0" applyNumberFormat="1" applyFont="1" applyBorder="1" applyAlignment="1">
      <alignment vertical="top" wrapText="1"/>
    </xf>
    <xf numFmtId="0" fontId="8" fillId="0" borderId="38" xfId="0" applyFont="1" applyBorder="1" applyAlignment="1">
      <alignment vertical="top"/>
    </xf>
    <xf numFmtId="0" fontId="1" fillId="0" borderId="0" xfId="0" applyFont="1" applyAlignment="1">
      <alignment vertical="center" wrapText="1"/>
    </xf>
    <xf numFmtId="0" fontId="9" fillId="0" borderId="0" xfId="1" applyAlignment="1">
      <alignment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microsoft.com/office/2006/xmlPackage' xmlns:ns2='urn:schemas-microsoft-com:vml' xmlns:ns3='urn:schemas-microsoft-com:office:word' xmlns:ns4='urn:schemas-microsoft-com:office:office' xmlns:ns5='http://www.w3.org/XML/1998/namespace' xmlns:ns6='http://schemas.openxmlformats.org/wordprocessingml/2006/main' xmlns:ns7='http://schemas.openxmlformats.org/package/2006/relationships' xmlns:ns8='http://schemas.openxmlformats.org/package/2006/metadata/core-properties' xmlns:ns9='http://schemas.openxmlformats.org/officeDocument/2006/relationships' xmlns:ns10='http://schemas.openxmlformats.org/officeDocument/2006/math' xmlns:ns11='http://schemas.openxmlformats.org/officeDocument/2006/extended-properties' xmlns:ns12='http://schemas.openxmlformats.org/officeDocument/2006/docPropsVTypes' xmlns:ns13='http://schemas.openxmlformats.org/markup-compatibility/2006' xmlns:ns14='http://schemas.openxmlformats.org/drawingml/2006/main' xmlns:ns15='http://schemas.microsoft.com/office/2006/activeX' xmlns:ns16='http://purl.org/dc/terms/' xmlns:ns17='http://purl.org/dc/elements/1.1/'">
  <Schema ID="Schema1" Namespace="urn:schemas-microsoft-com:vml">
    <xsd:schema xmlns:xsd="http://www.w3.org/2001/XMLSchema" xmlns:ns0="urn:schemas-microsoft-com:vml" xmlns:ns1="urn:schemas-microsoft-com:office:word" xmlns:ns2="urn:schemas-microsoft-com:office:office" xmlns:ns3="http://schemas.openxmlformats.org/officeDocument/2006/relationships" xmlns="" targetNamespace="urn:schemas-microsoft-com:vml">
      <xsd:import namespace="urn:schemas-microsoft-com:office:word"/>
      <xsd:import namespace="urn:schemas-microsoft-com:office:office"/>
      <xsd:import namespace="http://schemas.openxmlformats.org/officeDocument/2006/relationships"/>
      <xsd:element nillable="true" name="shapetype">
        <xsd:complexType>
          <xsd:sequence minOccurs="0">
            <xsd:element minOccurs="0" nillable="true" name="stroke" form="qualified">
              <xsd:complexType>
                <xsd:attribute name="joinstyle" form="unqualified" type="xsd:string"/>
              </xsd:complexType>
            </xsd:element>
            <xsd:element minOccurs="0" nillable="true" name="formulas" form="qualified">
              <xsd:complexType>
                <xsd:sequence minOccurs="0">
                  <xsd:element minOccurs="0" maxOccurs="unbounded" nillable="true" name="f" form="qualified">
                    <xsd:complexType>
                      <xsd:attribute name="eqn" form="unqualified" type="xsd:string"/>
                    </xsd:complexType>
                  </xsd:element>
                </xsd:sequence>
              </xsd:complexType>
            </xsd:element>
            <xsd:element minOccurs="0" nillable="true" name="path" form="qualified">
              <xsd:complexType>
                <xsd:attribute ref="ns2:extrusionok"/>
                <xsd:attribute name="gradientshapeok" form="unqualified" type="xsd:string"/>
                <xsd:attribute ref="ns2:connecttype"/>
              </xsd:complexType>
            </xsd:element>
            <xsd:element minOccurs="0" ref="ns2:lock"/>
          </xsd:sequence>
          <xsd:attribute name="id" form="unqualified" type="xsd:string"/>
          <xsd:attribute name="coordsize" form="unqualified" type="xsd:string"/>
          <xsd:attribute ref="ns2:spt"/>
          <xsd:attribute ref="ns2:preferrelative"/>
          <xsd:attribute name="path" form="unqualified" type="xsd:string"/>
          <xsd:attribute name="filled" form="unqualified" type="xsd:string"/>
          <xsd:attribute name="stroked" form="unqualified" type="xsd:string"/>
        </xsd:complexType>
      </xsd:element>
      <xsd:element nillable="true" name="shape">
        <xsd:complexType>
          <xsd:sequence minOccurs="0">
            <xsd:element minOccurs="0" nillable="true" name="imagedata" form="qualified">
              <xsd:complexType>
                <xsd:attribute ref="ns3:id"/>
                <xsd:attribute ref="ns2:title"/>
              </xsd:complexType>
            </xsd:element>
          </xsd:sequence>
          <xsd:attribute name="id" form="unqualified" type="xsd:string"/>
          <xsd:attribute name="type" form="unqualified" type="xsd:string"/>
          <xsd:attribute name="style" form="unqualified" type="xsd:string"/>
          <xsd:attribute ref="ns2:ole"/>
        </xsd:complexType>
      </xsd:element>
      <xsd:element nillable="true" name="rect">
        <xsd:complexType>
          <xsd:all>
            <xsd:element minOccurs="0" ref="ns2:lock"/>
            <xsd:element minOccurs="0" ref="ns1:wrap"/>
            <xsd:element minOccurs="0" ref="ns1:anchorlock"/>
          </xsd:all>
          <xsd:attribute name="id" form="unqualified" type="xsd:string"/>
          <xsd:attribute ref="ns2:spid"/>
          <xsd:attribute name="alt" form="unqualified" type="xsd:string"/>
          <xsd:attribute name="style" form="unqualified" type="xsd:string"/>
          <xsd:attribute ref="ns2:gfxdata"/>
          <xsd:attribute name="filled" form="unqualified" type="xsd:string"/>
          <xsd:attribute name="stroked" form="unqualified" type="xsd:string"/>
        </xsd:complexType>
      </xsd:element>
      <xsd:attribute name="ext" type="xsd:string"/>
    </xsd:schema>
  </Schema>
  <Schema ID="Schema2" Namespace="urn:schemas-microsoft-com:office:word">
    <xsd:schema xmlns:xsd="http://www.w3.org/2001/XMLSchema" xmlns:ns0="urn:schemas-microsoft-com:office:word" xmlns="" targetNamespace="urn:schemas-microsoft-com:office:word">
      <xsd:element nillable="true" name="wrap">
        <xsd:complexType>
          <xsd:attribute name="type" form="unqualified" type="xsd:string"/>
        </xsd:complexType>
      </xsd:element>
      <xsd:element nillable="true" type="xsd:string" name="anchorlock"/>
    </xsd:schema>
  </Schema>
  <Schema ID="Schema3" Namespace="urn:schemas-microsoft-com:office:office">
    <xsd:schema xmlns:xsd="http://www.w3.org/2001/XMLSchema" xmlns:ns0="urn:schemas-microsoft-com:vml" xmlns:ns1="urn:schemas-microsoft-com:office:office" xmlns="" targetNamespace="urn:schemas-microsoft-com:office:office">
      <xsd:import namespace="urn:schemas-microsoft-com:vml"/>
      <xsd:element nillable="true" name="lock">
        <xsd:complexType>
          <xsd:attribute ref="ns0:ext"/>
          <xsd:attribute name="aspectratio" form="unqualified" type="xsd:string"/>
        </xsd:complexType>
      </xsd:element>
      <xsd:element nillable="true" name="shapedefaults">
        <xsd:complexType>
          <xsd:attribute ref="ns0:ext"/>
          <xsd:attribute name="spidmax" form="unqualified" type="xsd:integer"/>
        </xsd:complexType>
      </xsd:element>
      <xsd:element nillable="true" name="shapelayout">
        <xsd:complexType>
          <xsd:sequence minOccurs="0">
            <xsd:element minOccurs="0" nillable="true" name="idmap" form="qualified">
              <xsd:complexType>
                <xsd:attribute ref="ns0:ext"/>
                <xsd:attribute name="data" form="unqualified" type="xsd:integer"/>
              </xsd:complexType>
            </xsd:element>
          </xsd:sequence>
          <xsd:attribute ref="ns0:ext"/>
        </xsd:complexType>
      </xsd:element>
      <xsd:attribute name="spt" type="xsd:integer"/>
      <xsd:attribute name="preferrelative" type="xsd:string"/>
      <xsd:attribute name="extrusionok" type="xsd:string"/>
      <xsd:attribute name="connecttype" type="xsd:string"/>
      <xsd:attribute name="ole" type="xsd:string"/>
      <xsd:attribute name="title" type="xsd:string"/>
      <xsd:attribute name="spid" type="xsd:string"/>
      <xsd:attribute name="gfxdata" type="xsd:string"/>
    </xsd:schema>
  </Schema>
  <Schema ID="Schema4" Namespace="http://www.w3.org/XML/1998/namespace">
    <xsd:schema xmlns:xsd="http://www.w3.org/2001/XMLSchema" xmlns:xml="http://www.w3.org/XML/1998/namespace" xmlns="" targetNamespace="http://www.w3.org/XML/1998/namespace">
      <xsd:attribute name="space" type="xsd:string"/>
    </xsd:schema>
  </Schema>
  <Schema ID="Schema5" Namespace="http://schemas.openxmlformats.org/wordprocessingml/2006/main">
    <xsd:schema xmlns:xsd="http://www.w3.org/2001/XMLSchema" xmlns:ns0="urn:schemas-microsoft-com:vml" xmlns:ns1="urn:schemas-microsoft-com:office:office" xmlns:xml="http://www.w3.org/XML/1998/namespace" xmlns:ns3="http://schemas.openxmlformats.org/wordprocessingml/2006/main" xmlns:ns4="http://schemas.openxmlformats.org/officeDocument/2006/relationships" xmlns:ns5="http://schemas.openxmlformats.org/officeDocument/2006/math" xmlns:ns6="http://schemas.openxmlformats.org/markup-compatibility/2006" xmlns="" targetNamespace="http://schemas.openxmlformats.org/wordprocessingml/2006/main">
      <xsd:import namespace="urn:schemas-microsoft-com:vml"/>
      <xsd:import namespace="urn:schemas-microsoft-com:office:office"/>
      <xsd:import namespace="http://www.w3.org/XML/1998/namespace"/>
      <xsd:import namespace="http://schemas.openxmlformats.org/officeDocument/2006/relationships"/>
      <xsd:import namespace="http://schemas.openxmlformats.org/officeDocument/2006/math"/>
      <xsd:import namespace="http://schemas.openxmlformats.org/markup-compatibility/2006"/>
      <xsd:element nillable="true" name="document">
        <xsd:complexType>
          <xsd:sequence minOccurs="0">
            <xsd:element minOccurs="0" nillable="true" name="body" form="qualified">
              <xsd:complexType>
                <xsd:sequence minOccurs="0" maxOccurs="unbounded">
                  <xsd:element minOccurs="0" maxOccurs="unbounded" nillable="true" name="p" form="qualified">
                    <xsd:complexType>
                      <xsd:sequence minOccurs="0" maxOccurs="unbounded">
                        <xsd:element minOccurs="0" nillable="true" name="pPr" form="qualified">
                          <xsd:complexType>
                            <xsd:all>
                              <xsd:element minOccurs="0" nillable="true" name="pBdr" form="qualified">
                                <xsd:complexType>
                                  <xsd:all>
                                    <xsd:element minOccurs="0" nillable="true" name="bottom" form="qualified">
                                      <xsd:complexType>
                                        <xsd:attribute ref="ns3:val"/>
                                        <xsd:attribute ref="ns3:sz"/>
                                        <xsd:attribute ref="ns3:space"/>
                                        <xsd:attribute ref="ns3:color"/>
                                      </xsd:complexType>
                                    </xsd:element>
                                    <xsd:element minOccurs="0" nillable="true" name="top" form="qualified">
                                      <xsd:complexType>
                                        <xsd:attribute ref="ns3:val"/>
                                        <xsd:attribute ref="ns3:sz"/>
                                        <xsd:attribute ref="ns3:space"/>
                                        <xsd:attribute ref="ns3:color"/>
                                      </xsd:complexType>
                                    </xsd:element>
                                  </xsd:all>
                                </xsd:complexType>
                              </xsd:element>
                              <xsd:element minOccurs="0" nillable="true" name="spacing" form="qualified">
                                <xsd:complexType>
                                  <xsd:attribute ref="ns3:line"/>
                                  <xsd:attribute ref="ns3:lineRule"/>
                                </xsd:complexType>
                              </xsd:element>
                              <xsd:element minOccurs="0" nillable="true" name="rPr" form="qualified">
                                <xsd:complexType>
                                  <xsd:all>
                                    <xsd:element minOccurs="0" nillable="true" name="rFonts" form="qualified">
                                      <xsd:complexType>
                                        <xsd:attribute ref="ns3:ascii"/>
                                        <xsd:attribute ref="ns3:eastAsia"/>
                                        <xsd:attribute ref="ns3:hAnsi"/>
                                        <xsd:attribute ref="ns3:cs"/>
                                      </xsd:complexType>
                                    </xsd:element>
                                    <xsd:element minOccurs="0" nillable="true" type="xsd:string" name="b" form="qualified"/>
                                    <xsd:element minOccurs="0" nillable="true" type="xsd:string" name="vanish" form="qualified"/>
                                    <xsd:element minOccurs="0" nillable="true" name="sz" form="qualified">
                                      <xsd:complexType>
                                        <xsd:attribute ref="ns3:val"/>
                                      </xsd:complexType>
                                    </xsd:element>
                                    <xsd:element minOccurs="0" nillable="true" name="lang" form="qualified">
                                      <xsd:complexType>
                                        <xsd:attribute ref="ns3:eastAsia"/>
                                      </xsd:complexType>
                                    </xsd:element>
                                    <xsd:element minOccurs="0" nillable="true" name="szCs" form="qualified">
                                      <xsd:complexType>
                                        <xsd:attribute ref="ns3:val"/>
                                      </xsd:complexType>
                                    </xsd:element>
                                    <xsd:element minOccurs="0" nillable="true" name="color" form="qualified">
                                      <xsd:complexType>
                                        <xsd:attribute ref="ns3:val"/>
                                      </xsd:complexType>
                                    </xsd:element>
                                  </xsd:all>
                                </xsd:complexType>
                              </xsd:element>
                              <xsd:element minOccurs="0" nillable="true" name="jc" form="qualified">
                                <xsd:complexType>
                                  <xsd:attribute ref="ns3:val"/>
                                </xsd:complexType>
                              </xsd:element>
                              <xsd:element minOccurs="0" nillable="true" name="pStyle" form="qualified">
                                <xsd:complexType>
                                  <xsd:attribute ref="ns3:val"/>
                                </xsd:complexType>
                              </xsd:element>
                            </xsd:all>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ascii"/>
                                        <xsd:attribute ref="ns3:eastAsia"/>
                                        <xsd:attribute ref="ns3:hAnsi"/>
                                        <xsd:attribute ref="ns3:cs"/>
                                      </xsd:complexType>
                                    </xsd:element>
                                    <xsd:element minOccurs="0" nillable="true" type="xsd:string" name="b" form="qualified"/>
                                    <xsd:element minOccurs="0" nillable="true" type="xsd:string" name="vanish" form="qualified"/>
                                    <xsd:element minOccurs="0" nillable="true" name="sz" form="qualified">
                                      <xsd:complexType>
                                        <xsd:attribute ref="ns3:val"/>
                                      </xsd:complexType>
                                    </xsd:element>
                                    <xsd:element minOccurs="0" nillable="true" name="lang" form="qualified">
                                      <xsd:complexType>
                                        <xsd:attribute ref="ns3:eastAsia"/>
                                      </xsd:complexType>
                                    </xsd:element>
                                    <xsd:element minOccurs="0" nillable="true" name="szCs" form="qualified">
                                      <xsd:complexType>
                                        <xsd:attribute ref="ns3:val"/>
                                      </xsd:complexType>
                                    </xsd:element>
                                    <xsd:element minOccurs="0" nillable="true" name="color" form="qualified">
                                      <xsd:complexType>
                                        <xsd:attribute ref="ns3:val"/>
                                      </xsd:complexType>
                                    </xsd:element>
                                  </xsd:all>
                                </xsd:complexType>
                              </xsd:element>
                              <xsd:element minOccurs="0" nillable="true" name="t" form="qualified">
                                <xsd:complexType>
                                  <xsd:simpleContent>
                                    <xsd:extension base="xsd:string">
                                      <xsd:attribute ref="xml:space"/>
                                    </xsd:extension>
                                  </xsd:simpleContent>
                                </xsd:complexType>
                              </xsd:element>
                              <xsd:element minOccurs="0" nillable="true" type="xsd:string" name="pict" form="qualified"/>
                              <xsd:element minOccurs="0" nillable="true" name="br" form="qualified">
                                <xsd:complexType>
                                  <xsd:attribute ref="ns3:type"/>
                                </xsd:complexType>
                              </xsd:element>
                              <xsd:element minOccurs="0" nillable="true" type="xsd:string" name="lastRenderedPageBreak" form="qualified"/>
                            </xsd:all>
                            <xsd:attribute ref="ns3:rsidRPr"/>
                            <xsd:attribute ref="ns3:rsidR"/>
                          </xsd:complexType>
                        </xsd:element>
                      </xsd:sequence>
                      <xsd:attribute ref="ns3:rsidR"/>
                      <xsd:attribute ref="ns3:rsidRPr"/>
                      <xsd:attribute ref="ns3:rsidRDefault"/>
                      <xsd:attribute ref="ns3:rsidP"/>
                    </xsd:complexType>
                  </xsd:element>
                  <xsd:element minOccurs="0" maxOccurs="unbounded" nillable="true" name="tbl" form="qualified">
                    <xsd:complexType>
                      <xsd:sequence minOccurs="0">
                        <xsd:element minOccurs="0" nillable="true" name="tblPr" form="qualified">
                          <xsd:complexType>
                            <xsd:all>
                              <xsd:element minOccurs="0" nillable="true" name="tblpPr" form="qualified">
                                <xsd:complexType>
                                  <xsd:attribute ref="ns3:leftFromText"/>
                                  <xsd:attribute ref="ns3:rightFromText"/>
                                  <xsd:attribute ref="ns3:horzAnchor"/>
                                  <xsd:attribute ref="ns3:tblpY"/>
                                </xsd:complexType>
                              </xsd:element>
                              <xsd:element minOccurs="0" nillable="true" name="tblW" form="qualified">
                                <xsd:complexType>
                                  <xsd:attribute ref="ns3:w"/>
                                  <xsd:attribute ref="ns3:type"/>
                                </xsd:complexType>
                              </xsd:element>
                              <xsd:element minOccurs="0" nillable="true" name="tblCellSpacing"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tblLook" form="qualified">
                                <xsd:complexType>
                                  <xsd:attribute ref="ns3:val"/>
                                  <xsd:attribute ref="ns3:firstRow"/>
                                  <xsd:attribute ref="ns3:lastRow"/>
                                  <xsd:attribute ref="ns3:firstColumn"/>
                                  <xsd:attribute ref="ns3:lastColumn"/>
                                  <xsd:attribute ref="ns3:noHBand"/>
                                  <xsd:attribute ref="ns3:noVBand"/>
                                </xsd:complexType>
                              </xsd:element>
                            </xsd:all>
                          </xsd:complexType>
                        </xsd:element>
                        <xsd:element minOccurs="0" nillable="true" name="tblGrid" form="qualified">
                          <xsd:complexType>
                            <xsd:sequence minOccurs="0">
                              <xsd:element minOccurs="0" maxOccurs="unbounded" nillable="true" name="gridCol" form="qualified">
                                <xsd:complexType>
                                  <xsd:attribute ref="ns3:w"/>
                                </xsd:complexType>
                              </xsd:element>
                            </xsd:sequence>
                          </xsd:complexType>
                        </xsd:element>
                        <xsd:element minOccurs="0" maxOccurs="unbounded" nillable="true" name="tr" form="qualified">
                          <xsd:complexType>
                            <xsd:sequence minOccurs="0">
                              <xsd:element minOccurs="0" nillable="true" name="trPr" form="qualified">
                                <xsd:complexType>
                                  <xsd:sequence minOccurs="0">
                                    <xsd:element minOccurs="0" nillable="true" name="tblCellSpacing" form="qualified">
                                      <xsd:complexType>
                                        <xsd:attribute ref="ns3:w"/>
                                        <xsd:attribute ref="ns3:type"/>
                                      </xsd:complexType>
                                    </xsd:element>
                                  </xsd:sequence>
                                </xsd:complexType>
                              </xsd:element>
                              <xsd:element minOccurs="0" maxOccurs="unbounded" nillable="true" name="tc" form="qualified">
                                <xsd:complexType>
                                  <xsd:sequence minOccurs="0">
                                    <xsd:element minOccurs="0" nillable="true" name="tcPr" form="qualified">
                                      <xsd:complexType>
                                        <xsd:all>
                                          <xsd:element minOccurs="0" nillable="true" name="tcW" form="qualified">
                                            <xsd:complexType>
                                              <xsd:attribute ref="ns3:w"/>
                                              <xsd:attribute ref="ns3:type"/>
                                            </xsd:complexType>
                                          </xsd:element>
                                          <xsd:element minOccurs="0" nillable="true" name="tcBorders" form="qualified">
                                            <xsd:complexType>
                                              <xsd:sequence minOccurs="0">
                                                <xsd:element minOccurs="0" nillable="true" name="top" form="qualified">
                                                  <xsd:complexType>
                                                    <xsd:attribute ref="ns3:val"/>
                                                  </xsd:complexType>
                                                </xsd:element>
                                                <xsd:element minOccurs="0" nillable="true" name="left" form="qualified">
                                                  <xsd:complexType>
                                                    <xsd:attribute ref="ns3:val"/>
                                                  </xsd:complexType>
                                                </xsd:element>
                                                <xsd:element minOccurs="0" nillable="true" name="bottom" form="qualified">
                                                  <xsd:complexType>
                                                    <xsd:attribute ref="ns3:val"/>
                                                  </xsd:complexType>
                                                </xsd:element>
                                                <xsd:element minOccurs="0" nillable="true" name="right" form="qualified">
                                                  <xsd:complexType>
                                                    <xsd:attribute ref="ns3:val"/>
                                                  </xsd:complexType>
                                                </xsd:element>
                                              </xsd:sequence>
                                            </xsd:complexType>
                                          </xsd:element>
                                          <xsd:element minOccurs="0" nillable="true" name="shd" form="qualified">
                                            <xsd:complexType>
                                              <xsd:attribute ref="ns3:val"/>
                                              <xsd:attribute ref="ns3:color"/>
                                              <xsd:attribute ref="ns3:fill"/>
                                            </xsd:complexType>
                                          </xsd:element>
                                          <xsd:element minOccurs="0" nillable="true" name="tc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element minOccurs="0" nillable="true" name="vAlign" form="qualified">
                                            <xsd:complexType>
                                              <xsd:attribute ref="ns3:val"/>
                                            </xsd:complexType>
                                          </xsd:element>
                                          <xsd:element minOccurs="0" nillable="true" type="xsd:string" name="hideMark" form="qualified"/>
                                          <xsd:element minOccurs="0" nillable="true" type="xsd:string" name="noWrap" form="qualified"/>
                                        </xsd:all>
                                      </xsd:complexType>
                                    </xsd:element>
                                    <xsd:element minOccurs="0" nillable="true" name="p" form="qualified">
                                      <xsd:complexType>
                                        <xsd:sequence minOccurs="0" maxOccurs="unbounded">
                                          <xsd:element minOccurs="0" nillable="true" name="pPr" form="qualified">
                                            <xsd:complexType>
                                              <xsd:sequence minOccurs="0">
                                                <xsd:element minOccurs="0" nillable="true" name="spacing" form="qualified">
                                                  <xsd:complexType>
                                                    <xsd:attribute ref="ns3:line"/>
                                                    <xsd:attribute ref="ns3:lineRule"/>
                                                  </xsd:complexType>
                                                </xsd:element>
                                                <xsd:element minOccurs="0" nillable="true" name="rPr" form="qualified">
                                                  <xsd:complexType>
                                                    <xsd:sequence minOccurs="0">
                                                      <xsd:element minOccurs="0" nillable="true" name="rFonts" form="qualified">
                                                        <xsd:complexType>
                                                          <xsd:attribute ref="ns3:eastAsia"/>
                                                        </xsd:complexType>
                                                      </xsd:element>
                                                      <xsd:element minOccurs="0" nillable="true" name="color" form="qualified">
                                                        <xsd:complexType>
                                                          <xsd:attribute ref="ns3:val"/>
                                                        </xsd:complexType>
                                                      </xsd:element>
                                                      <xsd:element minOccurs="0" nillable="true" name="sz" form="qualified">
                                                        <xsd:complexType>
                                                          <xsd:attribute ref="ns3:val"/>
                                                        </xsd:complexType>
                                                      </xsd:element>
                                                      <xsd:element minOccurs="0" nillable="true" name="szCs" form="qualified">
                                                        <xsd:complexType>
                                                          <xsd:attribute ref="ns3:val"/>
                                                        </xsd:complexType>
                                                      </xsd:element>
                                                      <xsd:element minOccurs="0" nillable="true" name="lang" form="qualified">
                                                        <xsd:complexType>
                                                          <xsd:attribute ref="ns3:eastAsia"/>
                                                        </xsd:complexType>
                                                      </xsd:element>
                                                    </xsd:sequence>
                                                  </xsd:complexType>
                                                </xsd:element>
                                              </xsd:sequence>
                                            </xsd:complexType>
                                          </xsd:element>
                                          <xsd:element minOccurs="0" nillable="true" name="bookmarkStart" form="qualified">
                                            <xsd:complexType>
                                              <xsd:attribute ref="ns3:id"/>
                                              <xsd:attribute ref="ns3:name"/>
                                            </xsd:complexType>
                                          </xsd:element>
                                          <xsd:element minOccurs="0" nillable="true" name="bookmarkEnd" form="qualified">
                                            <xsd:complexType>
                                              <xsd:attribute ref="ns3:id"/>
                                            </xsd:complexType>
                                          </xsd:element>
                                          <xsd:element minOccurs="0" maxOccurs="unbounded" nillable="true" name="r" form="qualified">
                                            <xsd:complexType>
                                              <xsd:all>
                                                <xsd:element minOccurs="0" nillable="true" name="rPr" form="qualified">
                                                  <xsd:complexType>
                                                    <xsd:all>
                                                      <xsd:element minOccurs="0" nillable="true" name="rFonts" form="qualified">
                                                        <xsd:complexType>
                                                          <xsd:attribute ref="ns3:eastAsia"/>
                                                        </xsd:complexType>
                                                      </xsd:element>
                                                      <xsd:element minOccurs="0" nillable="true" name="color" form="qualified">
                                                        <xsd:complexType>
                                                          <xsd:attribute ref="ns3:val"/>
                                                        </xsd:complexType>
                                                      </xsd:element>
                                                      <xsd:element minOccurs="0" nillable="true" name="sz" form="qualified">
                                                        <xsd:complexType>
                                                          <xsd:attribute ref="ns3:val"/>
                                                        </xsd:complexType>
                                                      </xsd:element>
                                                      <xsd:element minOccurs="0" nillable="true" name="szCs" form="qualified">
                                                        <xsd:complexType>
                                                          <xsd:attribute ref="ns3:val"/>
                                                        </xsd:complexType>
                                                      </xsd:element>
                                                      <xsd:element minOccurs="0" nillable="true" name="lang" form="qualified">
                                                        <xsd:complexType>
                                                          <xsd:attribute ref="ns3:eastAsia"/>
                                                        </xsd:complexType>
                                                      </xsd:element>
                                                      <xsd:element minOccurs="0" nillable="true" type="xsd:string" name="noProof" form="qualified"/>
                                                      <xsd:element minOccurs="0" nillable="true" type="xsd:string" name="b" form="qualified"/>
                                                      <xsd:element minOccurs="0" nillable="true" type="xsd:string" name="bCs" form="qualified"/>
                                                    </xsd:all>
                                                  </xsd:complexType>
                                                </xsd:element>
                                                <xsd:element minOccurs="0" nillable="true" name="t" form="qualified">
                                                  <xsd:complexType>
                                                    <xsd:simpleContent>
                                                      <xsd:extension base="xsd:string">
                                                        <xsd:attribute ref="xml:space"/>
                                                      </xsd:extension>
                                                    </xsd:simpleContent>
                                                  </xsd:complexType>
                                                </xsd:element>
                                                <xsd:element minOccurs="0" nillable="true" name="object" form="qualified">
                                                  <xsd:complexType>
                                                    <xsd:all>
                                                      <xsd:element minOccurs="0" ref="ns0:shapetype"/>
                                                      <xsd:element minOccurs="0" ref="ns0:shape"/>
                                                      <xsd:element minOccurs="0" nillable="true" name="control" form="qualified">
                                                        <xsd:complexType>
                                                          <xsd:attribute ref="ns4:id"/>
                                                          <xsd:attribute ref="ns3:name"/>
                                                          <xsd:attribute ref="ns3:shapeid"/>
                                                        </xsd:complexType>
                                                      </xsd:element>
                                                    </xsd:all>
                                                    <xsd:attribute ref="ns3:dxaOrig"/>
                                                    <xsd:attribute ref="ns3:dyaOrig"/>
                                                  </xsd:complexType>
                                                </xsd:element>
                                                <xsd:element minOccurs="0" nillable="true" type="xsd:string" name="br" form="qualified"/>
                                                <xsd:element minOccurs="0" nillable="true" name="pict" form="qualified">
                                                  <xsd:complexType>
                                                    <xsd:sequence minOccurs="0">
                                                      <xsd:element minOccurs="0" ref="ns0:rect"/>
                                                    </xsd:sequence>
                                                  </xsd:complexType>
                                                </xsd:element>
                                                <xsd:element minOccurs="0" nillable="true" type="xsd:string" name="lastRenderedPageBreak" form="qualified"/>
                                              </xsd:all>
                                              <xsd:attribute ref="ns3:rsidRPr"/>
                                            </xsd:complexType>
                                          </xsd:element>
                                        </xsd:sequence>
                                        <xsd:attribute ref="ns3:rsidR"/>
                                        <xsd:attribute ref="ns3:rsidRPr"/>
                                        <xsd:attribute ref="ns3:rsidRDefault"/>
                                        <xsd:attribute ref="ns3:rsidP"/>
                                      </xsd:complexType>
                                    </xsd:element>
                                  </xsd:sequence>
                                </xsd:complexType>
                              </xsd:element>
                            </xsd:sequence>
                            <xsd:attribute ref="ns3:rsidR"/>
                            <xsd:attribute ref="ns3:rsidRPr"/>
                            <xsd:attribute ref="ns3:rsidTr"/>
                          </xsd:complexType>
                        </xsd:element>
                      </xsd:sequence>
                    </xsd:complexType>
                  </xsd:element>
                  <xsd:element minOccurs="0" nillable="true" name="sectPr" form="qualified">
                    <xsd:complexType>
                      <xsd:sequence minOccurs="0">
                        <xsd:element minOccurs="0" nillable="true" name="pgSz" form="qualified">
                          <xsd:complexType>
                            <xsd:attribute ref="ns3:w"/>
                            <xsd:attribute ref="ns3:h"/>
                          </xsd:complexType>
                        </xsd:element>
                        <xsd:element minOccurs="0" nillable="true" name="pgMar" form="qualified">
                          <xsd:complexType>
                            <xsd:attribute ref="ns3:top"/>
                            <xsd:attribute ref="ns3:right"/>
                            <xsd:attribute ref="ns3:bottom"/>
                            <xsd:attribute ref="ns3:left"/>
                            <xsd:attribute ref="ns3:header"/>
                            <xsd:attribute ref="ns3:footer"/>
                            <xsd:attribute ref="ns3:gutter"/>
                          </xsd:complexType>
                        </xsd:element>
                        <xsd:element minOccurs="0" nillable="true" name="cols" form="qualified">
                          <xsd:complexType>
                            <xsd:attribute ref="ns3:space"/>
                          </xsd:complexType>
                        </xsd:element>
                        <xsd:element minOccurs="0" nillable="true" name="docGrid" form="qualified">
                          <xsd:complexType>
                            <xsd:attribute ref="ns3:linePitch"/>
                          </xsd:complexType>
                        </xsd:element>
                      </xsd:sequence>
                      <xsd:attribute ref="ns3:rsidR"/>
                    </xsd:complexType>
                  </xsd:element>
                </xsd:sequence>
              </xsd:complexType>
            </xsd:element>
          </xsd:sequence>
          <xsd:attribute ref="ns6:Ignorable"/>
        </xsd:complexType>
      </xsd:element>
      <xsd:element nillable="true" name="settings">
        <xsd:complexType>
          <xsd:sequence minOccurs="0">
            <xsd:element minOccurs="0" nillable="true" name="zoom" form="qualified">
              <xsd:complexType>
                <xsd:attribute ref="ns3:percent"/>
              </xsd:complexType>
            </xsd:element>
            <xsd:element minOccurs="0" nillable="true" type="xsd:string" name="doNotTrackMoves" form="qualified"/>
            <xsd:element minOccurs="0" nillable="true" name="defaultTabStop" form="qualified">
              <xsd:complexType>
                <xsd:attribute ref="ns3:val"/>
              </xsd:complexType>
            </xsd:element>
            <xsd:element minOccurs="0" nillable="true" name="hyphenationZone" form="qualified">
              <xsd:complexType>
                <xsd:attribute ref="ns3:val"/>
              </xsd:complexType>
            </xsd:element>
            <xsd:element minOccurs="0" nillable="true" name="characterSpacingControl" form="qualified">
              <xsd:complexType>
                <xsd:attribute ref="ns3:val"/>
              </xsd:complexType>
            </xsd:element>
            <xsd:element minOccurs="0" nillable="true" name="compat" form="qualified">
              <xsd:complexType>
                <xsd:sequence minOccurs="0">
                  <xsd:element minOccurs="0" nillable="true" type="xsd:string" name="useNormalStyleForList" form="qualified"/>
                  <xsd:element minOccurs="0" nillable="true" type="xsd:string" name="doNotUseIndentAsNumberingTabStop" form="qualified"/>
                  <xsd:element minOccurs="0" nillable="true" type="xsd:string" name="useAltKinsokuLineBreakRules" form="qualified"/>
                  <xsd:element minOccurs="0" nillable="true" type="xsd:string" name="allowSpaceOfSameStyleInTable" form="qualified"/>
                  <xsd:element minOccurs="0" nillable="true" type="xsd:string" name="doNotSuppressIndentation" form="qualified"/>
                  <xsd:element minOccurs="0" nillable="true" type="xsd:string" name="doNotAutofitConstrainedTables" form="qualified"/>
                  <xsd:element minOccurs="0" nillable="true" type="xsd:string" name="autofitToFirstFixedWidthCell" form="qualified"/>
                  <xsd:element minOccurs="0" nillable="true" type="xsd:string" name="displayHangulFixedWidth" form="qualified"/>
                  <xsd:element minOccurs="0" nillable="true" type="xsd:string" name="splitPgBreakAndParaMark" form="qualified"/>
                  <xsd:element minOccurs="0" nillable="true" type="xsd:string" name="doNotVertAlignCellWithSp" form="qualified"/>
                  <xsd:element minOccurs="0" nillable="true" type="xsd:string" name="doNotBreakConstrainedForcedTable" form="qualified"/>
                  <xsd:element minOccurs="0" nillable="true" type="xsd:string" name="doNotVertAlignInTxbx" form="qualified"/>
                  <xsd:element minOccurs="0" nillable="true" type="xsd:string" name="useAnsiKerningPairs" form="qualified"/>
                  <xsd:element minOccurs="0" nillable="true" type="xsd:string" name="cachedColBalance" form="qualified"/>
                  <xsd:element minOccurs="0" nillable="true" name="compatSetting" form="qualified">
                    <xsd:complexType>
                      <xsd:attribute ref="ns3:name"/>
                      <xsd:attribute ref="ns3:uri"/>
                      <xsd:attribute ref="ns3:val"/>
                    </xsd:complexType>
                  </xsd:element>
                </xsd:sequence>
              </xsd:complexType>
            </xsd:element>
            <xsd:element minOccurs="0" nillable="true" name="rsids" form="qualified">
              <xsd:complexType>
                <xsd:sequence minOccurs="0">
                  <xsd:element minOccurs="0" nillable="true" name="rsidRoot" form="qualified">
                    <xsd:complexType>
                      <xsd:attribute ref="ns3:val"/>
                    </xsd:complexType>
                  </xsd:element>
                  <xsd:element minOccurs="0" maxOccurs="unbounded" nillable="true" name="rsid" form="qualified">
                    <xsd:complexType>
                      <xsd:attribute ref="ns3:val"/>
                    </xsd:complexType>
                  </xsd:element>
                </xsd:sequence>
              </xsd:complexType>
            </xsd:element>
            <xsd:element minOccurs="0" ref="ns5:mathPr"/>
            <xsd:element minOccurs="0" nillable="true" name="themeFontLang" form="qualified">
              <xsd:complexType>
                <xsd:attribute ref="ns3:val"/>
              </xsd:complexType>
            </xsd:element>
            <xsd:element minOccurs="0" nillable="true" name="clrSchemeMapping" form="qualified">
              <xsd:complexType>
                <xsd:attribute ref="ns3:bg1"/>
                <xsd:attribute ref="ns3:t1"/>
                <xsd:attribute ref="ns3:bg2"/>
                <xsd:attribute ref="ns3:t2"/>
                <xsd:attribute ref="ns3:accent1"/>
                <xsd:attribute ref="ns3:accent2"/>
                <xsd:attribute ref="ns3:accent3"/>
                <xsd:attribute ref="ns3:accent4"/>
                <xsd:attribute ref="ns3:accent5"/>
                <xsd:attribute ref="ns3:accent6"/>
                <xsd:attribute ref="ns3:hyperlink"/>
                <xsd:attribute ref="ns3:followedHyperlink"/>
              </xsd:complexType>
            </xsd:element>
            <xsd:element minOccurs="0" nillable="true" name="shapeDefaults" form="qualified">
              <xsd:complexType>
                <xsd:sequence minOccurs="0">
                  <xsd:element minOccurs="0" ref="ns1:shapedefaults"/>
                  <xsd:element minOccurs="0" ref="ns1:shapelayout"/>
                </xsd:sequence>
              </xsd:complexType>
            </xsd:element>
            <xsd:element minOccurs="0" nillable="true" name="decimalSymbol" form="qualified">
              <xsd:complexType>
                <xsd:attribute ref="ns3:val"/>
              </xsd:complexType>
            </xsd:element>
            <xsd:element minOccurs="0" nillable="true" name="listSeparator" form="qualified">
              <xsd:complexType>
                <xsd:attribute ref="ns3:val"/>
              </xsd:complexType>
            </xsd:element>
          </xsd:sequence>
          <xsd:attribute ref="ns6:Ignorable"/>
        </xsd:complexType>
      </xsd:element>
      <xsd:element nillable="true" name="webSettings">
        <xsd:complexType>
          <xsd:sequence minOccurs="0">
            <xsd:element minOccurs="0" nillable="true" name="divs" form="qualified">
              <xsd:complexType>
                <xsd:sequence minOccurs="0">
                  <xsd:element minOccurs="0" maxOccurs="unbounded" nillable="true" name="div" form="qualified">
                    <xsd:complexType>
                      <xsd:sequence minOccurs="0">
                        <xsd:element minOccurs="0" nillable="true" name="bodyDiv" form="qualified">
                          <xsd:complexType>
                            <xsd:attribute ref="ns3:val"/>
                          </xsd:complexType>
                        </xsd:element>
                        <xsd:element minOccurs="0" nillable="true" name="marLeft" form="qualified">
                          <xsd:complexType>
                            <xsd:attribute ref="ns3:val"/>
                          </xsd:complexType>
                        </xsd:element>
                        <xsd:element minOccurs="0" nillable="true" name="marRight" form="qualified">
                          <xsd:complexType>
                            <xsd:attribute ref="ns3:val"/>
                          </xsd:complexType>
                        </xsd:element>
                        <xsd:element minOccurs="0" nillable="true" name="marTop" form="qualified">
                          <xsd:complexType>
                            <xsd:attribute ref="ns3:val"/>
                          </xsd:complexType>
                        </xsd:element>
                        <xsd:element minOccurs="0" nillable="true" name="marBottom" form="qualified">
                          <xsd:complexType>
                            <xsd:attribute ref="ns3:val"/>
                          </xsd:complexType>
                        </xsd:element>
                        <xsd:element minOccurs="0" nillable="true" name="divBdr" form="qualified">
                          <xsd:complexType>
                            <xsd:sequence minOccurs="0">
                              <xsd:element minOccurs="0" nillable="true" name="top" form="qualified">
                                <xsd:complexType>
                                  <xsd:attribute ref="ns3:val"/>
                                  <xsd:attribute ref="ns3:sz"/>
                                  <xsd:attribute ref="ns3:space"/>
                                  <xsd:attribute ref="ns3:color"/>
                                </xsd:complexType>
                              </xsd:element>
                              <xsd:element minOccurs="0" nillable="true" name="left" form="qualified">
                                <xsd:complexType>
                                  <xsd:attribute ref="ns3:val"/>
                                  <xsd:attribute ref="ns3:sz"/>
                                  <xsd:attribute ref="ns3:space"/>
                                  <xsd:attribute ref="ns3:color"/>
                                </xsd:complexType>
                              </xsd:element>
                              <xsd:element minOccurs="0" nillable="true" name="bottom" form="qualified">
                                <xsd:complexType>
                                  <xsd:attribute ref="ns3:val"/>
                                  <xsd:attribute ref="ns3:sz"/>
                                  <xsd:attribute ref="ns3:space"/>
                                  <xsd:attribute ref="ns3:color"/>
                                </xsd:complexType>
                              </xsd:element>
                              <xsd:element minOccurs="0" nillable="true" name="right" form="qualified">
                                <xsd:complexType>
                                  <xsd:attribute ref="ns3:val"/>
                                  <xsd:attribute ref="ns3:sz"/>
                                  <xsd:attribute ref="ns3:space"/>
                                  <xsd:attribute ref="ns3:color"/>
                                </xsd:complexType>
                              </xsd:element>
                            </xsd:sequence>
                          </xsd:complexType>
                        </xsd:element>
                      </xsd:sequence>
                      <xsd:attribute ref="ns3:id"/>
                    </xsd:complexType>
                  </xsd:element>
                </xsd:sequence>
              </xsd:complexType>
            </xsd:element>
            <xsd:element minOccurs="0" nillable="true" type="xsd:string" name="optimizeForBrowser" form="qualified"/>
            <xsd:element minOccurs="0" nillable="true" type="xsd:string" name="allowPNG" form="qualified"/>
          </xsd:sequence>
          <xsd:attribute ref="ns6:Ignorable"/>
        </xsd:complexType>
      </xsd:element>
      <xsd:element nillable="true" name="fonts">
        <xsd:complexType>
          <xsd:sequence minOccurs="0">
            <xsd:element minOccurs="0" maxOccurs="unbounded" nillable="true" name="font" form="qualified">
              <xsd:complexType>
                <xsd:sequence minOccurs="0">
                  <xsd:element minOccurs="0" nillable="true" name="panose1" form="qualified">
                    <xsd:complexType>
                      <xsd:attribute ref="ns3:val"/>
                    </xsd:complexType>
                  </xsd:element>
                  <xsd:element minOccurs="0" nillable="true" name="charset" form="qualified">
                    <xsd:complexType>
                      <xsd:attribute ref="ns3:val"/>
                    </xsd:complexType>
                  </xsd:element>
                  <xsd:element minOccurs="0" nillable="true" name="family" form="qualified">
                    <xsd:complexType>
                      <xsd:attribute ref="ns3:val"/>
                    </xsd:complexType>
                  </xsd:element>
                  <xsd:element minOccurs="0" nillable="true" name="pitch" form="qualified">
                    <xsd:complexType>
                      <xsd:attribute ref="ns3:val"/>
                    </xsd:complexType>
                  </xsd:element>
                  <xsd:element minOccurs="0" nillable="true" name="sig" form="qualified">
                    <xsd:complexType>
                      <xsd:attribute ref="ns3:usb0"/>
                      <xsd:attribute ref="ns3:usb1"/>
                      <xsd:attribute ref="ns3:usb2"/>
                      <xsd:attribute ref="ns3:usb3"/>
                      <xsd:attribute ref="ns3:csb0"/>
                      <xsd:attribute ref="ns3:csb1"/>
                    </xsd:complexType>
                  </xsd:element>
                </xsd:sequence>
                <xsd:attribute ref="ns3:name"/>
              </xsd:complexType>
            </xsd:element>
          </xsd:sequence>
          <xsd:attribute ref="ns6:Ignorable"/>
        </xsd:complexType>
      </xsd:element>
      <xsd:element nillable="true" name="styles">
        <xsd:complexType>
          <xsd:sequence minOccurs="0">
            <xsd:element minOccurs="0" nillable="true" name="docDefaults" form="qualified">
              <xsd:complexType>
                <xsd:sequence minOccurs="0">
                  <xsd:element minOccurs="0" nillable="true" name="rPrDefault" form="qualified">
                    <xsd:complexType>
                      <xsd:sequence minOccurs="0">
                        <xsd:element minOccurs="0" nillable="true" name="rPr" form="qualified">
                          <xsd:complexType>
                            <xsd:sequence minOccurs="0">
                              <xsd:element minOccurs="0" nillable="true" name="rFonts" form="qualified">
                                <xsd:complexType>
                                  <xsd:attribute ref="ns3:ascii"/>
                                  <xsd:attribute ref="ns3:eastAsia"/>
                                  <xsd:attribute ref="ns3:hAnsi"/>
                                  <xsd:attribute ref="ns3:cs"/>
                                </xsd:complexType>
                              </xsd:element>
                              <xsd:element minOccurs="0" nillable="true" name="lang" form="qualified">
                                <xsd:complexType>
                                  <xsd:attribute ref="ns3:val"/>
                                  <xsd:attribute ref="ns3:eastAsia"/>
                                  <xsd:attribute ref="ns3:bidi"/>
                                </xsd:complexType>
                              </xsd:element>
                            </xsd:sequence>
                          </xsd:complexType>
                        </xsd:element>
                      </xsd:sequence>
                    </xsd:complexType>
                  </xsd:element>
                  <xsd:element minOccurs="0" nillable="true" type="xsd:string" name="pPrDefault" form="qualified"/>
                </xsd:sequence>
              </xsd:complexType>
            </xsd:element>
            <xsd:element minOccurs="0" nillable="true" name="latentStyles" form="qualified">
              <xsd:complexType>
                <xsd:sequence minOccurs="0">
                  <xsd:element minOccurs="0" maxOccurs="unbounded" nillable="true" name="lsdException" form="qualified">
                    <xsd:complexType>
                      <xsd:attribute ref="ns3:name"/>
                      <xsd:attribute ref="ns3:semiHidden"/>
                      <xsd:attribute ref="ns3:uiPriority"/>
                      <xsd:attribute ref="ns3:unhideWhenUsed"/>
                      <xsd:attribute ref="ns3:qFormat"/>
                    </xsd:complexType>
                  </xsd:element>
                </xsd:sequence>
                <xsd:attribute ref="ns3:defLockedState"/>
                <xsd:attribute ref="ns3:defUIPriority"/>
                <xsd:attribute ref="ns3:defSemiHidden"/>
                <xsd:attribute ref="ns3:defUnhideWhenUsed"/>
                <xsd:attribute ref="ns3:defQFormat"/>
                <xsd:attribute ref="ns3:count"/>
              </xsd:complexType>
            </xsd:element>
            <xsd:element minOccurs="0" maxOccurs="unbounded" nillable="true" name="style" form="qualified">
              <xsd:complexType>
                <xsd:all>
                  <xsd:element minOccurs="0" nillable="true" name="name" form="qualified">
                    <xsd:complexType>
                      <xsd:attribute ref="ns3:val"/>
                    </xsd:complexType>
                  </xsd:element>
                  <xsd:element minOccurs="0" nillable="true" type="xsd:string" name="qFormat" form="qualified"/>
                  <xsd:element minOccurs="0" nillable="true" name="rsid" form="qualified">
                    <xsd:complexType>
                      <xsd:attribute ref="ns3:val"/>
                    </xsd:complexType>
                  </xsd:element>
                  <xsd:element minOccurs="0" nillable="true" name="pPr" form="qualified">
                    <xsd:complexType>
                      <xsd:all>
                        <xsd:element minOccurs="0" nillable="true" name="spacing" form="qualified">
                          <xsd:complexType>
                            <xsd:attribute ref="ns3:line"/>
                            <xsd:attribute ref="ns3:lineRule"/>
                          </xsd:complexType>
                        </xsd:element>
                        <xsd:element minOccurs="0" nillable="true" name="pBdr" form="qualified">
                          <xsd:complexType>
                            <xsd:sequence minOccurs="0">
                              <xsd:element minOccurs="0" nillable="true" name="bottom" form="qualified">
                                <xsd:complexType>
                                  <xsd:attribute ref="ns3:val"/>
                                  <xsd:attribute ref="ns3:sz"/>
                                  <xsd:attribute ref="ns3:space"/>
                                  <xsd:attribute ref="ns3:color"/>
                                </xsd:complexType>
                              </xsd:element>
                            </xsd:sequence>
                          </xsd:complexType>
                        </xsd:element>
                        <xsd:element minOccurs="0" nillable="true" name="jc" form="qualified">
                          <xsd:complexType>
                            <xsd:attribute ref="ns3:val"/>
                          </xsd:complexType>
                        </xsd:element>
                      </xsd:all>
                    </xsd:complexType>
                  </xsd:element>
                  <xsd:element minOccurs="0" nillable="true" name="rPr" form="qualified">
                    <xsd:complexType>
                      <xsd:all>
                        <xsd:element minOccurs="0" nillable="true" name="sz" form="qualified">
                          <xsd:complexType>
                            <xsd:attribute ref="ns3:val"/>
                          </xsd:complexType>
                        </xsd:element>
                        <xsd:element minOccurs="0" nillable="true" name="szCs" form="qualified">
                          <xsd:complexType>
                            <xsd:attribute ref="ns3:val"/>
                          </xsd:complexType>
                        </xsd:element>
                        <xsd:element minOccurs="0" nillable="true" name="lang" form="qualified">
                          <xsd:complexType>
                            <xsd:attribute ref="ns3:eastAsia"/>
                          </xsd:complexType>
                        </xsd:element>
                        <xsd:element minOccurs="0" nillable="true" name="rFonts" form="qualified">
                          <xsd:complexType>
                            <xsd:attribute ref="ns3:ascii"/>
                            <xsd:attribute ref="ns3:hAnsi"/>
                            <xsd:attribute ref="ns3:cs"/>
                            <xsd:attribute ref="ns3:eastAsia"/>
                          </xsd:complexType>
                        </xsd:element>
                        <xsd:element minOccurs="0" nillable="true" type="xsd:string" name="vanish" form="qualified"/>
                      </xsd:all>
                    </xsd:complexType>
                  </xsd:element>
                  <xsd:element minOccurs="0" nillable="true" name="uiPriority" form="qualified">
                    <xsd:complexType>
                      <xsd:attribute ref="ns3:val"/>
                    </xsd:complexType>
                  </xsd:element>
                  <xsd:element minOccurs="0" nillable="true" type="xsd:string" name="semiHidden" form="qualified"/>
                  <xsd:element minOccurs="0" nillable="true" type="xsd:string" name="unhideWhenUsed" form="qualified"/>
                  <xsd:element minOccurs="0" nillable="true" name="tblPr" form="qualified">
                    <xsd:complexType>
                      <xsd:sequence minOccurs="0">
                        <xsd:element minOccurs="0" nillable="true" name="tblInd" form="qualified">
                          <xsd:complexType>
                            <xsd:attribute ref="ns3:w"/>
                            <xsd:attribute ref="ns3:type"/>
                          </xsd:complexType>
                        </xsd:element>
                        <xsd:element minOccurs="0" nillable="true" name="tblCellMar" form="qualified">
                          <xsd:complexType>
                            <xsd:sequence minOccurs="0">
                              <xsd:element minOccurs="0" nillable="true" name="top" form="qualified">
                                <xsd:complexType>
                                  <xsd:attribute ref="ns3:w"/>
                                  <xsd:attribute ref="ns3:type"/>
                                </xsd:complexType>
                              </xsd:element>
                              <xsd:element minOccurs="0" nillable="true" name="left" form="qualified">
                                <xsd:complexType>
                                  <xsd:attribute ref="ns3:w"/>
                                  <xsd:attribute ref="ns3:type"/>
                                </xsd:complexType>
                              </xsd:element>
                              <xsd:element minOccurs="0" nillable="true" name="bottom" form="qualified">
                                <xsd:complexType>
                                  <xsd:attribute ref="ns3:w"/>
                                  <xsd:attribute ref="ns3:type"/>
                                </xsd:complexType>
                              </xsd:element>
                              <xsd:element minOccurs="0" nillable="true" name="right" form="qualified">
                                <xsd:complexType>
                                  <xsd:attribute ref="ns3:w"/>
                                  <xsd:attribute ref="ns3:type"/>
                                </xsd:complexType>
                              </xsd:element>
                            </xsd:sequence>
                          </xsd:complexType>
                        </xsd:element>
                      </xsd:sequence>
                    </xsd:complexType>
                  </xsd:element>
                  <xsd:element minOccurs="0" nillable="true" name="trPr" form="qualified">
                    <xsd:complexType>
                      <xsd:sequence minOccurs="0">
                        <xsd:element minOccurs="0" nillable="true" type="xsd:string" name="hidden" form="qualified"/>
                      </xsd:sequence>
                    </xsd:complexType>
                  </xsd:element>
                  <xsd:element minOccurs="0" nillable="true" name="basedOn" form="qualified">
                    <xsd:complexType>
                      <xsd:attribute ref="ns3:val"/>
                    </xsd:complexType>
                  </xsd:element>
                  <xsd:element minOccurs="0" nillable="true" name="link" form="qualified">
                    <xsd:complexType>
                      <xsd:attribute ref="ns3:val"/>
                    </xsd:complexType>
                  </xsd:element>
                  <xsd:element minOccurs="0" nillable="true" name="next" form="qualified">
                    <xsd:complexType>
                      <xsd:attribute ref="ns3:val"/>
                    </xsd:complexType>
                  </xsd:element>
                  <xsd:element minOccurs="0" nillable="true" type="xsd:string" name="hidden" form="qualified"/>
                </xsd:all>
                <xsd:attribute ref="ns3:type"/>
                <xsd:attribute ref="ns3:default"/>
                <xsd:attribute ref="ns3:styleId"/>
                <xsd:attribute ref="ns3:customStyle"/>
              </xsd:complexType>
            </xsd:element>
          </xsd:sequence>
          <xsd:attribute ref="ns6:Ignorable"/>
        </xsd:complexType>
      </xsd:element>
      <xsd:attribute name="rsidR" type="xsd:string"/>
      <xsd:attribute name="rsidRPr" type="xsd:string"/>
      <xsd:attribute name="rsidRDefault" type="xsd:string"/>
      <xsd:attribute name="rsidP" type="xsd:string"/>
      <xsd:attribute name="val" type="xsd:string"/>
      <xsd:attribute name="sz" type="xsd:integer"/>
      <xsd:attribute name="space" type="xsd:integer"/>
      <xsd:attribute name="color" type="xsd:string"/>
      <xsd:attribute name="line" type="xsd:integer"/>
      <xsd:attribute name="lineRule" type="xsd:string"/>
      <xsd:attribute name="ascii" type="xsd:string"/>
      <xsd:attribute name="eastAsia" type="xsd:string"/>
      <xsd:attribute name="hAnsi" type="xsd:string"/>
      <xsd:attribute name="cs" type="xsd:string"/>
      <xsd:attribute name="leftFromText" type="xsd:integer"/>
      <xsd:attribute name="rightFromText" type="xsd:integer"/>
      <xsd:attribute name="horzAnchor" type="xsd:string"/>
      <xsd:attribute name="tblpY" type="xsd:integer"/>
      <xsd:attribute name="w" type="xsd:integer"/>
      <xsd:attribute name="type" type="xsd:string"/>
      <xsd:attribute name="firstRow" type="xsd:integer"/>
      <xsd:attribute name="lastRow" type="xsd:integer"/>
      <xsd:attribute name="firstColumn" type="xsd:integer"/>
      <xsd:attribute name="lastColumn" type="xsd:integer"/>
      <xsd:attribute name="noHBand" type="xsd:integer"/>
      <xsd:attribute name="noVBand" type="xsd:integer"/>
      <xsd:attribute name="rsidTr" type="xsd:string"/>
      <xsd:attribute name="fill" type="xsd:string"/>
      <xsd:attribute name="id" type="xsd:integer"/>
      <xsd:attribute name="name" type="xsd:string"/>
      <xsd:attribute name="dxaOrig" type="xsd:integer"/>
      <xsd:attribute name="dyaOrig" type="xsd:integer"/>
      <xsd:attribute name="shapeid" type="xsd:string"/>
      <xsd:attribute name="h" type="xsd:integer"/>
      <xsd:attribute name="top" type="xsd:integer"/>
      <xsd:attribute name="right" type="xsd:integer"/>
      <xsd:attribute name="bottom" type="xsd:integer"/>
      <xsd:attribute name="left" type="xsd:integer"/>
      <xsd:attribute name="header" type="xsd:integer"/>
      <xsd:attribute name="footer" type="xsd:integer"/>
      <xsd:attribute name="gutter" type="xsd:integer"/>
      <xsd:attribute name="linePitch" type="xsd:integer"/>
      <xsd:attribute name="percent" type="xsd:integer"/>
      <xsd:attribute name="uri" type="xsd:anyURI"/>
      <xsd:attribute name="bg1" type="xsd:string"/>
      <xsd:attribute name="t1" type="xsd:string"/>
      <xsd:attribute name="bg2" type="xsd:string"/>
      <xsd:attribute name="t2" type="xsd:string"/>
      <xsd:attribute name="accent1" type="xsd:string"/>
      <xsd:attribute name="accent2" type="xsd:string"/>
      <xsd:attribute name="accent3" type="xsd:string"/>
      <xsd:attribute name="accent4" type="xsd:string"/>
      <xsd:attribute name="accent5" type="xsd:string"/>
      <xsd:attribute name="accent6" type="xsd:string"/>
      <xsd:attribute name="hyperlink" type="xsd:string"/>
      <xsd:attribute name="followedHyperlink" type="xsd:string"/>
      <xsd:attribute name="usb0" type="xsd:string"/>
      <xsd:attribute name="usb1" type="xsd:string"/>
      <xsd:attribute name="usb2" type="xsd:integer"/>
      <xsd:attribute name="usb3" type="xsd:integer"/>
      <xsd:attribute name="csb0" type="xsd:string"/>
      <xsd:attribute name="csb1" type="xsd:integer"/>
      <xsd:attribute name="bidi" type="xsd:string"/>
      <xsd:attribute name="defLockedState" type="xsd:integer"/>
      <xsd:attribute name="defUIPriority" type="xsd:integer"/>
      <xsd:attribute name="defSemiHidden" type="xsd:integer"/>
      <xsd:attribute name="defUnhideWhenUsed" type="xsd:integer"/>
      <xsd:attribute name="defQFormat" type="xsd:integer"/>
      <xsd:attribute name="count" type="xsd:integer"/>
      <xsd:attribute name="semiHidden" type="xsd:integer"/>
      <xsd:attribute name="uiPriority" type="xsd:integer"/>
      <xsd:attribute name="unhideWhenUsed" type="xsd:integer"/>
      <xsd:attribute name="qFormat" type="xsd:integer"/>
      <xsd:attribute name="default" type="xsd:integer"/>
      <xsd:attribute name="styleId" type="xsd:string"/>
      <xsd:attribute name="customStyle" type="xsd:integer"/>
    </xsd:schema>
  </Schema>
  <Schema ID="Schema6" Namespace="http://schemas.openxmlformats.org/package/2006/relationships">
    <xsd:schema xmlns:xsd="http://www.w3.org/2001/XMLSchema" xmlns:ns0="http://schemas.openxmlformats.org/package/2006/relationships" xmlns="" targetNamespace="http://schemas.openxmlformats.org/package/2006/relationships">
      <xsd:element nillable="true" name="Relationships">
        <xsd:complexType>
          <xsd:sequence minOccurs="0">
            <xsd:element minOccurs="0" maxOccurs="unbounded" nillable="true" name="Relationship" form="qualified">
              <xsd:complexType>
                <xsd:attribute name="Id" form="unqualified" type="xsd:string"/>
                <xsd:attribute name="Type" form="unqualified" type="xsd:anyURI"/>
                <xsd:attribute name="Target" form="unqualified" type="xsd:string"/>
              </xsd:complexType>
            </xsd:element>
          </xsd:sequence>
        </xsd:complexType>
      </xsd:element>
    </xsd:schema>
  </Schema>
  <Schema ID="Schema7" Namespace="http://schemas.openxmlformats.org/package/2006/metadata/core-properties">
    <xsd:schema xmlns:xsd="http://www.w3.org/2001/XMLSchema" xmlns:ns0="http://schemas.openxmlformats.org/package/2006/metadata/core-properties" xmlns:ns1="http://purl.org/dc/terms/" xmlns:ns2="http://purl.org/dc/elements/1.1/" xmlns="" targetNamespace="http://schemas.openxmlformats.org/package/2006/metadata/core-properties">
      <xsd:import namespace="http://purl.org/dc/terms/"/>
      <xsd:import namespace="http://purl.org/dc/elements/1.1/"/>
      <xsd:element nillable="true" name="coreProperties">
        <xsd:complexType>
          <xsd:sequence minOccurs="0">
            <xsd:element minOccurs="0" ref="ns2:creator"/>
            <xsd:element minOccurs="0" nillable="true" type="xsd:string" name="lastModifiedBy" form="qualified"/>
            <xsd:element minOccurs="0" nillable="true" type="xsd:integer" name="revision" form="qualified"/>
            <xsd:element minOccurs="0" ref="ns1:created"/>
            <xsd:element minOccurs="0" ref="ns1:modified"/>
          </xsd:sequence>
        </xsd:complexType>
      </xsd:element>
    </xsd:schema>
  </Schema>
  <Schema ID="Schema8" Namespace="http://schemas.openxmlformats.org/officeDocument/2006/relationships">
    <xsd:schema xmlns:xsd="http://www.w3.org/2001/XMLSchema" xmlns:ns0="http://schemas.openxmlformats.org/officeDocument/2006/relationships" xmlns="" targetNamespace="http://schemas.openxmlformats.org/officeDocument/2006/relationships">
      <xsd:attribute name="id" type="xsd:string"/>
    </xsd:schema>
  </Schema>
  <Schema ID="Schema9" Namespace="http://schemas.openxmlformats.org/officeDocument/2006/math">
    <xsd:schema xmlns:xsd="http://www.w3.org/2001/XMLSchema" xmlns:ns0="http://schemas.openxmlformats.org/officeDocument/2006/math" xmlns="" targetNamespace="http://schemas.openxmlformats.org/officeDocument/2006/math">
      <xsd:element nillable="true" name="mathPr">
        <xsd:complexType>
          <xsd:sequence minOccurs="0">
            <xsd:element minOccurs="0" nillable="true" name="mathFont" form="qualified">
              <xsd:complexType>
                <xsd:attribute ref="ns0:val"/>
              </xsd:complexType>
            </xsd:element>
            <xsd:element minOccurs="0" nillable="true" name="brkBin" form="qualified">
              <xsd:complexType>
                <xsd:attribute ref="ns0:val"/>
              </xsd:complexType>
            </xsd:element>
            <xsd:element minOccurs="0" nillable="true" name="brkBinSub" form="qualified">
              <xsd:complexType>
                <xsd:attribute ref="ns0:val"/>
              </xsd:complexType>
            </xsd:element>
            <xsd:element minOccurs="0" nillable="true" name="smallFrac" form="qualified">
              <xsd:complexType>
                <xsd:attribute ref="ns0:val"/>
              </xsd:complexType>
            </xsd:element>
            <xsd:element minOccurs="0" nillable="true" type="xsd:string" name="dispDef" form="qualified"/>
            <xsd:element minOccurs="0" nillable="true" name="lMargin" form="qualified">
              <xsd:complexType>
                <xsd:attribute ref="ns0:val"/>
              </xsd:complexType>
            </xsd:element>
            <xsd:element minOccurs="0" nillable="true" name="rMargin" form="qualified">
              <xsd:complexType>
                <xsd:attribute ref="ns0:val"/>
              </xsd:complexType>
            </xsd:element>
            <xsd:element minOccurs="0" nillable="true" name="defJc" form="qualified">
              <xsd:complexType>
                <xsd:attribute ref="ns0:val"/>
              </xsd:complexType>
            </xsd:element>
            <xsd:element minOccurs="0" nillable="true" name="wrapIndent" form="qualified">
              <xsd:complexType>
                <xsd:attribute ref="ns0:val"/>
              </xsd:complexType>
            </xsd:element>
            <xsd:element minOccurs="0" nillable="true" name="intLim" form="qualified">
              <xsd:complexType>
                <xsd:attribute ref="ns0:val"/>
              </xsd:complexType>
            </xsd:element>
            <xsd:element minOccurs="0" nillable="true" name="naryLim" form="qualified">
              <xsd:complexType>
                <xsd:attribute ref="ns0:val"/>
              </xsd:complexType>
            </xsd:element>
          </xsd:sequence>
        </xsd:complexType>
      </xsd:element>
      <xsd:attribute name="val" type="xsd:string"/>
    </xsd:schema>
  </Schema>
  <Schema ID="Schema10" Namespace="http://schemas.openxmlformats.org/officeDocument/2006/extended-properties">
    <xsd:schema xmlns:xsd="http://www.w3.org/2001/XMLSchema" xmlns:ns0="http://schemas.openxmlformats.org/officeDocument/2006/extended-properties" xmlns:ns1="http://schemas.openxmlformats.org/officeDocument/2006/docPropsVTypes" xmlns="" targetNamespace="http://schemas.openxmlformats.org/officeDocument/2006/extended-properties">
      <xsd:import namespace="http://schemas.openxmlformats.org/officeDocument/2006/docPropsVTypes"/>
      <xsd:element nillable="true" name="Properties">
        <xsd:complexType>
          <xsd:sequence minOccurs="0">
            <xsd:element minOccurs="0" nillable="true" type="xsd:string" name="Template" form="qualified"/>
            <xsd:element minOccurs="0" nillable="true" type="xsd:integer" name="TotalTime" form="qualified"/>
            <xsd:element minOccurs="0" nillable="true" type="xsd:integer" name="Pages" form="qualified"/>
            <xsd:element minOccurs="0" nillable="true" type="xsd:integer" name="Words" form="qualified"/>
            <xsd:element minOccurs="0" nillable="true" type="xsd:integer" name="Characters" form="qualified"/>
            <xsd:element minOccurs="0" nillable="true" type="xsd:string" name="Application" form="qualified"/>
            <xsd:element minOccurs="0" nillable="true" type="xsd:integer" name="DocSecurity" form="qualified"/>
            <xsd:element minOccurs="0" nillable="true" type="xsd:integer" name="Lines" form="qualified"/>
            <xsd:element minOccurs="0" nillable="true" type="xsd:integer" name="Paragraphs" form="qualified"/>
            <xsd:element minOccurs="0" nillable="true" type="xsd:boolean" name="ScaleCrop" form="qualified"/>
            <xsd:element minOccurs="0" nillable="true" name="HeadingPairs" form="qualified">
              <xsd:complexType>
                <xsd:sequence minOccurs="0">
                  <xsd:element minOccurs="0" ref="ns1:vector"/>
                </xsd:sequence>
              </xsd:complexType>
            </xsd:element>
            <xsd:element minOccurs="0" nillable="true" name="TitlesOfParts" form="qualified">
              <xsd:complexType>
                <xsd:sequence minOccurs="0">
                  <xsd:element minOccurs="0" ref="ns1:vector"/>
                </xsd:sequence>
              </xsd:complexType>
            </xsd:element>
            <xsd:element minOccurs="0" nillable="true" type="xsd:string" name="Company" form="qualified"/>
            <xsd:element minOccurs="0" nillable="true" type="xsd:boolean" name="LinksUpToDate" form="qualified"/>
            <xsd:element minOccurs="0" nillable="true" type="xsd:integer" name="CharactersWithSpaces" form="qualified"/>
            <xsd:element minOccurs="0" nillable="true" type="xsd:boolean" name="SharedDoc" form="qualified"/>
            <xsd:element minOccurs="0" nillable="true" type="xsd:boolean" name="HyperlinksChanged" form="qualified"/>
            <xsd:element minOccurs="0" nillable="true" type="xsd:double" name="AppVersion" form="qualified"/>
          </xsd:sequence>
        </xsd:complexType>
      </xsd:element>
    </xsd:schema>
  </Schema>
  <Schema ID="Schema11" Namespace="http://schemas.openxmlformats.org/officeDocument/2006/docPropsVTypes">
    <xsd:schema xmlns:xsd="http://www.w3.org/2001/XMLSchema" xmlns:ns0="http://schemas.openxmlformats.org/officeDocument/2006/docPropsVTypes" xmlns="" targetNamespace="http://schemas.openxmlformats.org/officeDocument/2006/docPropsVTypes">
      <xsd:element nillable="true" name="vector">
        <xsd:complexType>
          <xsd:sequence minOccurs="0" maxOccurs="unbounded">
            <xsd:element minOccurs="0" maxOccurs="unbounded" nillable="true" name="variant" form="qualified">
              <xsd:complexType>
                <xsd:all>
                  <xsd:element minOccurs="0" nillable="true" type="xsd:string" name="lpstr" form="qualified"/>
                  <xsd:element minOccurs="0" nillable="true" type="xsd:integer" name="i4" form="qualified"/>
                </xsd:all>
              </xsd:complexType>
            </xsd:element>
            <xsd:element minOccurs="0" nillable="true" type="xsd:string" name="lpstr" form="qualified"/>
          </xsd:sequence>
          <xsd:attribute name="size" form="unqualified" type="xsd:integer"/>
          <xsd:attribute name="baseType" form="unqualified" type="xsd:string"/>
        </xsd:complexType>
      </xsd:element>
    </xsd:schema>
  </Schema>
  <Schema ID="Schema12" Namespace="http://schemas.openxmlformats.org/markup-compatibility/2006">
    <xsd:schema xmlns:xsd="http://www.w3.org/2001/XMLSchema" xmlns:ns0="http://schemas.openxmlformats.org/markup-compatibility/2006" xmlns="" targetNamespace="http://schemas.openxmlformats.org/markup-compatibility/2006">
      <xsd:attribute name="Ignorable" type="xsd:string"/>
    </xsd:schema>
  </Schema>
  <Schema ID="Schema13" Namespace="http://schemas.openxmlformats.org/drawingml/2006/main">
    <xsd:schema xmlns:xsd="http://www.w3.org/2001/XMLSchema" xmlns:ns0="http://schemas.openxmlformats.org/drawingml/2006/main" xmlns="" targetNamespace="http://schemas.openxmlformats.org/drawingml/2006/main">
      <xsd:element nillable="true" name="theme">
        <xsd:complexType>
          <xsd:sequence minOccurs="0">
            <xsd:element minOccurs="0" nillable="true" name="themeElements" form="qualified">
              <xsd:complexType>
                <xsd:sequence minOccurs="0">
                  <xsd:element minOccurs="0" nillable="true" name="clrScheme" form="qualified">
                    <xsd:complexType>
                      <xsd:sequence minOccurs="0">
                        <xsd:element minOccurs="0" nillable="true" name="dk1" form="qualified">
                          <xsd:complexType>
                            <xsd:sequence minOccurs="0">
                              <xsd:element minOccurs="0" nillable="true" name="sysClr" form="qualified">
                                <xsd:complexType>
                                  <xsd:attribute name="val" form="unqualified" type="xsd:string"/>
                                  <xsd:attribute name="lastClr" form="unqualified" type="xsd:integer"/>
                                </xsd:complexType>
                              </xsd:element>
                            </xsd:sequence>
                          </xsd:complexType>
                        </xsd:element>
                        <xsd:element minOccurs="0" nillable="true" name="lt1" form="qualified">
                          <xsd:complexType>
                            <xsd:sequence minOccurs="0">
                              <xsd:element minOccurs="0" nillable="true" name="sysClr" form="qualified">
                                <xsd:complexType>
                                  <xsd:attribute name="val" form="unqualified" type="xsd:string"/>
                                  <xsd:attribute name="lastClr" form="unqualified" type="xsd:string"/>
                                </xsd:complexType>
                              </xsd:element>
                            </xsd:sequence>
                          </xsd:complexType>
                        </xsd:element>
                        <xsd:element minOccurs="0" nillable="true" name="dk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l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1"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2"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3"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4"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5"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accent6"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hlink" form="qualified">
                          <xsd:complexType>
                            <xsd:sequence minOccurs="0">
                              <xsd:element minOccurs="0" nillable="true" name="srgbClr" form="qualified">
                                <xsd:complexType>
                                  <xsd:attribute name="val" form="unqualified" type="xsd:string"/>
                                </xsd:complexType>
                              </xsd:element>
                            </xsd:sequence>
                          </xsd:complexType>
                        </xsd:element>
                        <xsd:element minOccurs="0" nillable="true" name="folHlink" form="qualified">
                          <xsd:complexType>
                            <xsd:sequence minOccurs="0">
                              <xsd:element minOccurs="0" nillable="true" name="srgbClr" form="qualified">
                                <xsd:complexType>
                                  <xsd:attribute name="val" form="unqualified" type="xsd:integer"/>
                                </xsd:complexType>
                              </xsd:element>
                            </xsd:sequence>
                          </xsd:complexType>
                        </xsd:element>
                      </xsd:sequence>
                      <xsd:attribute name="name" form="unqualified" type="xsd:string"/>
                    </xsd:complexType>
                  </xsd:element>
                  <xsd:element minOccurs="0" nillable="true" name="fontScheme" form="qualified">
                    <xsd:complexType>
                      <xsd:sequence minOccurs="0">
                        <xsd:element minOccurs="0" nillable="true" name="majorFont" form="qualified">
                          <xsd:complexType>
                            <xsd:sequence minOccurs="0">
                              <xsd:element minOccurs="0" nillable="true" name="latin" form="qualified">
                                <xsd:complexType>
                                  <xsd:attribute name="typefac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element minOccurs="0" nillable="true" name="minorFont" form="qualified">
                          <xsd:complexType>
                            <xsd:sequence minOccurs="0">
                              <xsd:element minOccurs="0" nillable="true" name="latin" form="qualified">
                                <xsd:complexType>
                                  <xsd:attribute name="typeface" form="unqualified" type="xsd:string"/>
                                </xsd:complexType>
                              </xsd:element>
                              <xsd:element minOccurs="0" nillable="true" name="ea" form="qualified">
                                <xsd:complexType>
                                  <xsd:attribute name="typeface" form="unqualified" type="xsd:string"/>
                                </xsd:complexType>
                              </xsd:element>
                              <xsd:element minOccurs="0" nillable="true" name="cs" form="qualified">
                                <xsd:complexType>
                                  <xsd:attribute name="typeface" form="unqualified" type="xsd:string"/>
                                </xsd:complexType>
                              </xsd:element>
                              <xsd:element minOccurs="0" maxOccurs="unbounded" nillable="true" name="font" form="qualified">
                                <xsd:complexType>
                                  <xsd:attribute name="script" form="unqualified" type="xsd:string"/>
                                  <xsd:attribute name="typeface" form="unqualified" type="xsd:string"/>
                                </xsd:complexType>
                              </xsd:element>
                            </xsd:sequence>
                          </xsd:complexType>
                        </xsd:element>
                      </xsd:sequence>
                      <xsd:attribute name="name" form="unqualified" type="xsd:string"/>
                    </xsd:complexType>
                  </xsd:element>
                  <xsd:element minOccurs="0" nillable="true" name="fmtScheme" form="qualified">
                    <xsd:complexType>
                      <xsd:sequence minOccurs="0">
                        <xsd:element minOccurs="0" nillable="true" name="fillStyleLst"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maxOccurs="unbounded"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shade"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lin" form="qualified">
                                      <xsd:complexType>
                                        <xsd:attribute name="ang" form="unqualified" type="xsd:integer"/>
                                        <xsd:attribute name="scaled" form="unqualified" type="xsd:integer"/>
                                      </xsd:complexType>
                                    </xsd:element>
                                  </xsd:sequence>
                                  <xsd:attribute name="rotWithShape" form="unqualified" type="xsd:integer"/>
                                </xsd:complexType>
                              </xsd:element>
                            </xsd:sequence>
                          </xsd:complexType>
                        </xsd:element>
                        <xsd:element minOccurs="0" nillable="true" name="lnStyleLst" form="qualified">
                          <xsd:complexType>
                            <xsd:sequence minOccurs="0">
                              <xsd:element minOccurs="0" maxOccurs="unbounded" nillable="true" name="ln" form="qualified">
                                <xsd:complexType>
                                  <xsd:sequence minOccurs="0">
                                    <xsd:element minOccurs="0" nillable="true" name="solidFill" form="qualified">
                                      <xsd:complexType>
                                        <xsd:sequence minOccurs="0">
                                          <xsd:element minOccurs="0" nillable="true" name="schemeClr" form="qualified">
                                            <xsd:complexType>
                                              <xsd:sequence minOccurs="0">
                                                <xsd:element minOccurs="0" nillable="true" name="shade" form="qualified">
                                                  <xsd:complexType>
                                                    <xsd:attribute name="val" form="unqualified" type="xsd:integer"/>
                                                  </xsd:complexType>
                                                </xsd:element>
                                                <xsd:element minOccurs="0" nillable="true" name="satMod" form="qualified">
                                                  <xsd:complexType>
                                                    <xsd:attribute name="val" form="unqualified" type="xsd:integer"/>
                                                  </xsd:complexType>
                                                </xsd:element>
                                              </xsd:sequence>
                                              <xsd:attribute name="val" form="unqualified" type="xsd:string"/>
                                            </xsd:complexType>
                                          </xsd:element>
                                        </xsd:sequence>
                                      </xsd:complexType>
                                    </xsd:element>
                                    <xsd:element minOccurs="0" nillable="true" name="prstDash" form="qualified">
                                      <xsd:complexType>
                                        <xsd:attribute name="val" form="unqualified" type="xsd:string"/>
                                      </xsd:complexType>
                                    </xsd:element>
                                  </xsd:sequence>
                                  <xsd:attribute name="w" form="unqualified" type="xsd:integer"/>
                                  <xsd:attribute name="cap" form="unqualified" type="xsd:string"/>
                                  <xsd:attribute name="cmpd" form="unqualified" type="xsd:string"/>
                                  <xsd:attribute name="algn" form="unqualified" type="xsd:string"/>
                                </xsd:complexType>
                              </xsd:element>
                            </xsd:sequence>
                          </xsd:complexType>
                        </xsd:element>
                        <xsd:element minOccurs="0" nillable="true" name="effectStyleLst" form="qualified">
                          <xsd:complexType>
                            <xsd:sequence minOccurs="0">
                              <xsd:element minOccurs="0" maxOccurs="unbounded" nillable="true" name="effectStyle" form="qualified">
                                <xsd:complexType>
                                  <xsd:sequence minOccurs="0">
                                    <xsd:element minOccurs="0" nillable="true" name="effectLst" form="qualified">
                                      <xsd:complexType>
                                        <xsd:sequence minOccurs="0">
                                          <xsd:element minOccurs="0" nillable="true" name="outerShdw" form="qualified">
                                            <xsd:complexType>
                                              <xsd:sequence minOccurs="0">
                                                <xsd:element minOccurs="0" nillable="true" name="srgbClr" form="qualified">
                                                  <xsd:complexType>
                                                    <xsd:sequence minOccurs="0">
                                                      <xsd:element minOccurs="0" nillable="true" name="alpha" form="qualified">
                                                        <xsd:complexType>
                                                          <xsd:attribute name="val" form="unqualified" type="xsd:integer"/>
                                                        </xsd:complexType>
                                                      </xsd:element>
                                                    </xsd:sequence>
                                                    <xsd:attribute name="val" form="unqualified" type="xsd:integer"/>
                                                  </xsd:complexType>
                                                </xsd:element>
                                              </xsd:sequence>
                                              <xsd:attribute name="blurRad" form="unqualified" type="xsd:integer"/>
                                              <xsd:attribute name="dist" form="unqualified" type="xsd:integer"/>
                                              <xsd:attribute name="dir" form="unqualified" type="xsd:integer"/>
                                              <xsd:attribute name="rotWithShape" form="unqualified" type="xsd:integer"/>
                                            </xsd:complexType>
                                          </xsd:element>
                                        </xsd:sequence>
                                      </xsd:complexType>
                                    </xsd:element>
                                    <xsd:element minOccurs="0" nillable="true" name="scene3d" form="qualified">
                                      <xsd:complexType>
                                        <xsd:sequence minOccurs="0">
                                          <xsd:element minOccurs="0" nillable="true" name="camera" form="qualified">
                                            <xsd:complexType>
                                              <xsd:sequence minOccurs="0">
                                                <xsd:element minOccurs="0" nillable="true" name="rot" form="qualified">
                                                  <xsd:complexType>
                                                    <xsd:attribute name="lat" form="unqualified" type="xsd:integer"/>
                                                    <xsd:attribute name="lon" form="unqualified" type="xsd:integer"/>
                                                    <xsd:attribute name="rev" form="unqualified" type="xsd:integer"/>
                                                  </xsd:complexType>
                                                </xsd:element>
                                              </xsd:sequence>
                                              <xsd:attribute name="prst" form="unqualified" type="xsd:string"/>
                                            </xsd:complexType>
                                          </xsd:element>
                                          <xsd:element minOccurs="0" nillable="true" name="lightRig" form="qualified">
                                            <xsd:complexType>
                                              <xsd:sequence minOccurs="0">
                                                <xsd:element minOccurs="0" nillable="true" name="rot" form="qualified">
                                                  <xsd:complexType>
                                                    <xsd:attribute name="lat" form="unqualified" type="xsd:integer"/>
                                                    <xsd:attribute name="lon" form="unqualified" type="xsd:integer"/>
                                                    <xsd:attribute name="rev" form="unqualified" type="xsd:integer"/>
                                                  </xsd:complexType>
                                                </xsd:element>
                                              </xsd:sequence>
                                              <xsd:attribute name="rig" form="unqualified" type="xsd:string"/>
                                              <xsd:attribute name="dir" form="unqualified" type="xsd:string"/>
                                            </xsd:complexType>
                                          </xsd:element>
                                        </xsd:sequence>
                                      </xsd:complexType>
                                    </xsd:element>
                                    <xsd:element minOccurs="0" nillable="true" name="sp3d" form="qualified">
                                      <xsd:complexType>
                                        <xsd:sequence minOccurs="0">
                                          <xsd:element minOccurs="0" nillable="true" name="bevelT" form="qualified">
                                            <xsd:complexType>
                                              <xsd:attribute name="w" form="unqualified" type="xsd:integer"/>
                                              <xsd:attribute name="h" form="unqualified" type="xsd:integer"/>
                                            </xsd:complexType>
                                          </xsd:element>
                                        </xsd:sequence>
                                      </xsd:complexType>
                                    </xsd:element>
                                  </xsd:sequence>
                                </xsd:complexType>
                              </xsd:element>
                            </xsd:sequence>
                          </xsd:complexType>
                        </xsd:element>
                        <xsd:element minOccurs="0" nillable="true" name="bgFillStyleLst" form="qualified">
                          <xsd:complexType>
                            <xsd:sequence minOccurs="0">
                              <xsd:element minOccurs="0" nillable="true" name="solidFill" form="qualified">
                                <xsd:complexType>
                                  <xsd:sequence minOccurs="0">
                                    <xsd:element minOccurs="0" nillable="true" name="schemeClr" form="qualified">
                                      <xsd:complexType>
                                        <xsd:attribute name="val" form="unqualified" type="xsd:string"/>
                                      </xsd:complexType>
                                    </xsd:element>
                                  </xsd:sequence>
                                </xsd:complexType>
                              </xsd:element>
                              <xsd:element minOccurs="0" maxOccurs="unbounded" nillable="true" name="gradFill" form="qualified">
                                <xsd:complexType>
                                  <xsd:sequence minOccurs="0">
                                    <xsd:element minOccurs="0" nillable="true" name="gsLst" form="qualified">
                                      <xsd:complexType>
                                        <xsd:sequence minOccurs="0">
                                          <xsd:element minOccurs="0" maxOccurs="unbounded" nillable="true" name="gs" form="qualified">
                                            <xsd:complexType>
                                              <xsd:sequence minOccurs="0">
                                                <xsd:element minOccurs="0" nillable="true" name="schemeClr" form="qualified">
                                                  <xsd:complexType>
                                                    <xsd:all>
                                                      <xsd:element minOccurs="0" nillable="true" name="tint" form="qualified">
                                                        <xsd:complexType>
                                                          <xsd:attribute name="val" form="unqualified" type="xsd:integer"/>
                                                        </xsd:complexType>
                                                      </xsd:element>
                                                      <xsd:element minOccurs="0" nillable="true" name="satMod" form="qualified">
                                                        <xsd:complexType>
                                                          <xsd:attribute name="val" form="unqualified" type="xsd:integer"/>
                                                        </xsd:complexType>
                                                      </xsd:element>
                                                      <xsd:element minOccurs="0" nillable="true" name="shade" form="qualified">
                                                        <xsd:complexType>
                                                          <xsd:attribute name="val" form="unqualified" type="xsd:integer"/>
                                                        </xsd:complexType>
                                                      </xsd:element>
                                                    </xsd:all>
                                                    <xsd:attribute name="val" form="unqualified" type="xsd:string"/>
                                                  </xsd:complexType>
                                                </xsd:element>
                                              </xsd:sequence>
                                              <xsd:attribute name="pos" form="unqualified" type="xsd:integer"/>
                                            </xsd:complexType>
                                          </xsd:element>
                                        </xsd:sequence>
                                      </xsd:complexType>
                                    </xsd:element>
                                    <xsd:element minOccurs="0" nillable="true" name="path" form="qualified">
                                      <xsd:complexType>
                                        <xsd:sequence minOccurs="0">
                                          <xsd:element minOccurs="0" nillable="true" name="fillToRect" form="qualified">
                                            <xsd:complexType>
                                              <xsd:attribute name="l" form="unqualified" type="xsd:integer"/>
                                              <xsd:attribute name="t" form="unqualified" type="xsd:integer"/>
                                              <xsd:attribute name="r" form="unqualified" type="xsd:integer"/>
                                              <xsd:attribute name="b" form="unqualified" type="xsd:integer"/>
                                            </xsd:complexType>
                                          </xsd:element>
                                        </xsd:sequence>
                                        <xsd:attribute name="path" form="unqualified" type="xsd:string"/>
                                      </xsd:complexType>
                                    </xsd:element>
                                  </xsd:sequence>
                                  <xsd:attribute name="rotWithShape" form="unqualified" type="xsd:integer"/>
                                </xsd:complexType>
                              </xsd:element>
                            </xsd:sequence>
                          </xsd:complexType>
                        </xsd:element>
                      </xsd:sequence>
                      <xsd:attribute name="name" form="unqualified" type="xsd:string"/>
                    </xsd:complexType>
                  </xsd:element>
                </xsd:sequence>
              </xsd:complexType>
            </xsd:element>
            <xsd:element minOccurs="0" nillable="true" type="xsd:string" name="objectDefaults" form="qualified"/>
            <xsd:element minOccurs="0" nillable="true" type="xsd:string" name="extraClrSchemeLst" form="qualified"/>
          </xsd:sequence>
          <xsd:attribute name="name" form="unqualified" type="xsd:string"/>
        </xsd:complexType>
      </xsd:element>
    </xsd:schema>
  </Schema>
  <Schema ID="Schema14" Namespace="http://schemas.microsoft.com/office/2006/activeX">
    <xsd:schema xmlns:xsd="http://www.w3.org/2001/XMLSchema" xmlns:ns0="http://schemas.openxmlformats.org/officeDocument/2006/relationships" xmlns:ns1="http://schemas.microsoft.com/office/2006/activeX" xmlns="" targetNamespace="http://schemas.microsoft.com/office/2006/activeX">
      <xsd:import namespace="http://schemas.openxmlformats.org/officeDocument/2006/relationships"/>
      <xsd:element nillable="true" name="ocx">
        <xsd:complexType>
          <xsd:attribute ref="ns1:classid"/>
          <xsd:attribute ref="ns1:persistence"/>
          <xsd:attribute ref="ns0:id"/>
        </xsd:complexType>
      </xsd:element>
      <xsd:attribute name="classid" type="xsd:string"/>
      <xsd:attribute name="persistence" type="xsd:string"/>
    </xsd:schema>
  </Schema>
  <Schema ID="Schema15" Namespace="http://purl.org/dc/terms/">
    <xsd:schema xmlns:xsd="http://www.w3.org/2001/XMLSchema" xmlns:ns0="http://purl.org/dc/terms/" xmlns="" targetNamespace="http://purl.org/dc/terms/">
      <xsd:element nillable="true" type="xsd:dateTime" name="created"/>
      <xsd:element nillable="true" type="xsd:dateTime" name="modified"/>
    </xsd:schema>
  </Schema>
  <Schema ID="Schema16" Namespace="http://purl.org/dc/elements/1.1/">
    <xsd:schema xmlns:xsd="http://www.w3.org/2001/XMLSchema" xmlns:ns0="http://purl.org/dc/elements/1.1/" xmlns="" targetNamespace="http://purl.org/dc/elements/1.1/">
      <xsd:element nillable="true" type="xsd:string" name="creator"/>
    </xsd:schema>
  </Schema>
  <Schema ID="Schema17" SchemaRef="Schema1 Schema2 Schema3 Schema4 Schema5 Schema6 Schema7 Schema8 Schema9 Schema10 Schema11 Schema12 Schema13 Schema14 Schema15 Schema16" Namespace="http://schemas.microsoft.com/office/2006/xmlPackage">
    <xsd:schema xmlns:xsd="http://www.w3.org/2001/XMLSchema" xmlns:ns0="http://schemas.openxmlformats.org/wordprocessingml/2006/main" xmlns:ns1="http://schemas.openxmlformats.org/package/2006/relationships" xmlns:ns2="http://schemas.openxmlformats.org/package/2006/metadata/core-properties" xmlns:ns3="http://schemas.openxmlformats.org/officeDocument/2006/extended-properties" xmlns:ns4="http://schemas.openxmlformats.org/drawingml/2006/main" xmlns:ns5="http://schemas.microsoft.com/office/2006/xmlPackage" xmlns:ns6="http://schemas.microsoft.com/office/2006/activeX" xmlns="" targetNamespace="http://schemas.microsoft.com/office/2006/xmlPackage">
      <xsd:import namespace="http://schemas.openxmlformats.org/wordprocessingml/2006/main"/>
      <xsd:import namespace="http://schemas.openxmlformats.org/package/2006/relationships"/>
      <xsd:import namespace="http://schemas.openxmlformats.org/package/2006/metadata/core-properties"/>
      <xsd:import namespace="http://schemas.openxmlformats.org/officeDocument/2006/extended-properties"/>
      <xsd:import namespace="http://schemas.openxmlformats.org/drawingml/2006/main"/>
      <xsd:import namespace="http://schemas.microsoft.com/office/2006/activeX"/>
      <xsd:element nillable="true" name="package">
        <xsd:complexType>
          <xsd:sequence minOccurs="0">
            <xsd:element minOccurs="0" maxOccurs="unbounded" nillable="true" name="part" form="qualified">
              <xsd:complexType>
                <xsd:all>
                  <xsd:element minOccurs="0" nillable="true" name="xmlData" form="qualified">
                    <xsd:complexType>
                      <xsd:all>
                        <xsd:element minOccurs="0" ref="ns1:Relationships"/>
                        <xsd:element minOccurs="0" ref="ns0:document"/>
                        <xsd:element minOccurs="0" ref="ns4:theme"/>
                        <xsd:element minOccurs="0" ref="ns0:settings"/>
                        <xsd:element minOccurs="0" ref="ns0:webSettings"/>
                        <xsd:element minOccurs="0" ref="ns2:coreProperties"/>
                        <xsd:element minOccurs="0" ref="ns0:fonts"/>
                        <xsd:element minOccurs="0" ref="ns3:Properties"/>
                        <xsd:element minOccurs="0" ref="ns6:ocx"/>
                        <xsd:element minOccurs="0" ref="ns0:styles"/>
                      </xsd:all>
                      <xsd:attribute ref="ns5:originalXmlStandalone"/>
                    </xsd:complexType>
                  </xsd:element>
                  <xsd:element minOccurs="0" nillable="true" type="xsd:string" name="binaryData" form="qualified"/>
                </xsd:all>
                <xsd:attribute ref="ns5:name"/>
                <xsd:attribute ref="ns5:contentType"/>
                <xsd:attribute ref="ns5:padding"/>
              </xsd:complexType>
            </xsd:element>
          </xsd:sequence>
        </xsd:complexType>
      </xsd:element>
      <xsd:attribute name="name" type="xsd:string"/>
      <xsd:attribute name="contentType" type="xsd:string"/>
      <xsd:attribute name="padding" type="xsd:integer"/>
      <xsd:attribute name="originalXmlStandalone" type="xsd:string"/>
    </xsd:schema>
  </Schema>
  <Map ID="1" Name="package_toewijzing" RootElement="package" SchemaID="Schema17"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94248</xdr:colOff>
      <xdr:row>29</xdr:row>
      <xdr:rowOff>142167</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019048" cy="566666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ambulancezorg.nl/themas/arbeidsmarkt-en-werkgeverschap/gezondheidsbeleid" TargetMode="External"/><Relationship Id="rId2" Type="http://schemas.openxmlformats.org/officeDocument/2006/relationships/hyperlink" Target="https://www.ambulancezorg.nl/themas/arbeidsmarkt-en-werkgeverschap/gezondheidsbeleid" TargetMode="External"/><Relationship Id="rId1" Type="http://schemas.openxmlformats.org/officeDocument/2006/relationships/hyperlink" Target="https://www.ambulancezorg.nl/themas/arbeidsmarkt-en-werkgeverschap/arbeidsomstandighed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mbulancezorg.nl/themas/arbeidsmarkt-en-werkgeverschap/werken-in-de-ambulancezorg/arbeidsvoorwaarden" TargetMode="External"/><Relationship Id="rId1" Type="http://schemas.openxmlformats.org/officeDocument/2006/relationships/hyperlink" Target="https://www.ambulancezorg.nl/themas/arbeidsmarkt-en-werkgeverschap/arbeidsomstandighede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ambulancezorg.nl/static/upload/raw/63e0a4d4-4207-4c0a-ad52-7521b0fc773d/werkpakket-agressie-en-geweld.pdf" TargetMode="External"/><Relationship Id="rId13" Type="http://schemas.openxmlformats.org/officeDocument/2006/relationships/hyperlink" Target="https://www.agressievrijwerk.nl/bij-incident/documenten/publicaties/2015/04/21/handreiking-verhaal-uw-schade-op-de-dader" TargetMode="External"/><Relationship Id="rId18" Type="http://schemas.openxmlformats.org/officeDocument/2006/relationships/hyperlink" Target="https://www.ambulancezorg.nl/static/upload/raw/d39f9b99-286c-42e2-b49d-eb304f3db9a1/praktijkrichtlijnen-fysieke-belasting-ambulancezorg.pdf" TargetMode="External"/><Relationship Id="rId3" Type="http://schemas.openxmlformats.org/officeDocument/2006/relationships/hyperlink" Target="https://www.ambulancezorg.nl/static/upload/raw/f7b98290-1257-4358-a2d7-ae30e4ff5382/werkpakket-psychische-belasting.pdf" TargetMode="External"/><Relationship Id="rId7" Type="http://schemas.openxmlformats.org/officeDocument/2006/relationships/hyperlink" Target="https://www.ambulancezorg.nl/themas/arbeidsmarkt-en-werkgeverschap/arbeidsomstandigheden" TargetMode="External"/><Relationship Id="rId12" Type="http://schemas.openxmlformats.org/officeDocument/2006/relationships/hyperlink" Target="https://www.agressievrijwerk.nl/bij-incident/documenten/publicaties/2015/04/21/handreiking-verhaal-uw-schade-op-de-dader" TargetMode="External"/><Relationship Id="rId17" Type="http://schemas.openxmlformats.org/officeDocument/2006/relationships/hyperlink" Target="https://www.ambulancezorg.nl/static/upload/raw/c40e1a53-dd75-4ddf-9ac7-9b36c34c9cbb/BeleidsSpiegel+ambulancezorg.xls" TargetMode="External"/><Relationship Id="rId2" Type="http://schemas.openxmlformats.org/officeDocument/2006/relationships/hyperlink" Target="https://www.ambulancezorg.nl/static/upload/raw/f7b98290-1257-4358-a2d7-ae30e4ff5382/werkpakket-psychische-belasting.pdf" TargetMode="External"/><Relationship Id="rId16" Type="http://schemas.openxmlformats.org/officeDocument/2006/relationships/hyperlink" Target="https://www.ambulancezorg.nl/static/upload/raw/b06732d4-3f3b-4e22-be50-b45e7a275e04/TilThermometer+ambulancezorg.xlsx" TargetMode="External"/><Relationship Id="rId20" Type="http://schemas.openxmlformats.org/officeDocument/2006/relationships/printerSettings" Target="../printerSettings/printerSettings5.bin"/><Relationship Id="rId1" Type="http://schemas.openxmlformats.org/officeDocument/2006/relationships/hyperlink" Target="https://www.ambulancezorg.nl/static/upload/raw/f7b98290-1257-4358-a2d7-ae30e4ff5382/werkpakket-psychische-belasting.pdf" TargetMode="External"/><Relationship Id="rId6" Type="http://schemas.openxmlformats.org/officeDocument/2006/relationships/hyperlink" Target="https://www.ambulancezorg.nl/static/upload/raw/1546f116-b666-4cca-a2ac-fe26193219ee/het-let-op-je-leefstijl-boekje.pdf" TargetMode="External"/><Relationship Id="rId11" Type="http://schemas.openxmlformats.org/officeDocument/2006/relationships/hyperlink" Target="https://www.ambulancezorg.nl/static/upload/raw/0da49b8e-863b-42a9-b6da-1ef24293b413/handreiking-voor-management-aangifte-doen-bij-de-politie.pdf" TargetMode="External"/><Relationship Id="rId5" Type="http://schemas.openxmlformats.org/officeDocument/2006/relationships/hyperlink" Target="https://www.ambulancezorg.nl/static/upload/raw/9402a9be-8bc7-43e7-bc03-f9823dce429a/het-sta-even-stil-bij-stress-boekje.pdf" TargetMode="External"/><Relationship Id="rId15" Type="http://schemas.openxmlformats.org/officeDocument/2006/relationships/hyperlink" Target="https://www.agressievrijwerk.nl/bij-incident/documenten/publicaties/2015/04/21/handreiking-verhaal-uw-schade-op-de-dader" TargetMode="External"/><Relationship Id="rId10" Type="http://schemas.openxmlformats.org/officeDocument/2006/relationships/hyperlink" Target="http://botweb.ambulancezorg.nl/" TargetMode="External"/><Relationship Id="rId19" Type="http://schemas.openxmlformats.org/officeDocument/2006/relationships/hyperlink" Target="https://www.ambulancezorg.nl/static/upload/raw/68235a37-ade0-4e6b-9625-6319fe3a9271/het-0-1-2-daar-red-je-ruggen-mee-boekje.pdf" TargetMode="External"/><Relationship Id="rId4" Type="http://schemas.openxmlformats.org/officeDocument/2006/relationships/hyperlink" Target="https://www.ambulancezorg.nl/themas/arbeidsmarkt-en-werkgeverschap/gezondheidsbeleid" TargetMode="External"/><Relationship Id="rId9" Type="http://schemas.openxmlformats.org/officeDocument/2006/relationships/hyperlink" Target="https://www.ambulancezorg.nl/static/upload/raw/aeaebae7-201b-42f6-9b49-454e41a6e454/stappenplan-agressie-incident-leidinggevende-versie-november-2014.pdf" TargetMode="External"/><Relationship Id="rId14" Type="http://schemas.openxmlformats.org/officeDocument/2006/relationships/hyperlink" Target="https://www.ambulancezorg.nl/static/upload/raw/57de2f44-478f-472c-9426-078e4ba72c2d/brochure-voor-medewerkers-agressie-maak-er-werk-van-.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ambulancezorg.nl/static/upload/raw/d39f9b99-286c-42e2-b49d-eb304f3db9a1/praktijkrichtlijnen-fysieke-belasting-ambulancezorg.pdf" TargetMode="External"/><Relationship Id="rId2" Type="http://schemas.openxmlformats.org/officeDocument/2006/relationships/hyperlink" Target="https://www.ambulancezorg.nl/static/upload/raw/c40e1a53-dd75-4ddf-9ac7-9b36c34c9cbb/BeleidsSpiegel+ambulancezorg.xls" TargetMode="External"/><Relationship Id="rId1" Type="http://schemas.openxmlformats.org/officeDocument/2006/relationships/hyperlink" Target="https://www.ambulancezorg.nl/static/upload/raw/b06732d4-3f3b-4e22-be50-b45e7a275e04/TilThermometer+ambulancezorg.xlsx" TargetMode="External"/><Relationship Id="rId6" Type="http://schemas.openxmlformats.org/officeDocument/2006/relationships/hyperlink" Target="https://www.aofondsrijk.nl/arbocatalogus-rijk/arbocatalogus-beeldschermwerk/afspraken-beeldschermwerk/werkplek/werkplek-in-meld-en-controlekamer/" TargetMode="External"/><Relationship Id="rId5" Type="http://schemas.openxmlformats.org/officeDocument/2006/relationships/hyperlink" Target="https://www.ambulancezorg.nl/static/upload/raw/71c02ac6-4529-4889-a125-f82664b29403/1+Beeldschermwerk.pdf" TargetMode="External"/><Relationship Id="rId4" Type="http://schemas.openxmlformats.org/officeDocument/2006/relationships/hyperlink" Target="https://www.ambulancezorg.nl/static/upload/raw/68235a37-ade0-4e6b-9625-6319fe3a9271/het-0-1-2-daar-red-je-ruggen-mee-boekje.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mbulancezorg.nl/static/upload/raw/5eb4c21a-4799-48f8-9a3a-43ca15799163/2+Infectieziektes.pdf" TargetMode="External"/><Relationship Id="rId2" Type="http://schemas.openxmlformats.org/officeDocument/2006/relationships/hyperlink" Target="https://www.ambulancezorg.nl/static/upload/raw/fe7d848a-bb04-4ed9-b8e0-028228dab573/hygienerichtlijnen-voor-de-ambulancediensten-rivm-vws.pdf" TargetMode="External"/><Relationship Id="rId1" Type="http://schemas.openxmlformats.org/officeDocument/2006/relationships/hyperlink" Target="https://www.ambulancezorg.nl/themas/kwaliteit-van-zorg/protocollen-en-richtlijnen/landelijk-protocol-ambulancez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ambulancezorg.nl/static/upload/raw/f6bd7533-cad5-4356-8d5c-a24080b118f0/incidentmanagement-het-rood-blauwe-boekje.pdf" TargetMode="External"/><Relationship Id="rId2" Type="http://schemas.openxmlformats.org/officeDocument/2006/relationships/hyperlink" Target="https://www.ambulancezorg.nl/themas/kwaliteit-van-zorg/protocollen-en-richtlijnen/overzicht-kwaliteitskaders-protocollen-en-richtlijnen" TargetMode="External"/><Relationship Id="rId1" Type="http://schemas.openxmlformats.org/officeDocument/2006/relationships/hyperlink" Target="https://www.ambulancezorg.nl/themas/kwaliteit-van-zorg/protocollen-en-richtlijnen/landelijk-protocol-ambulancezorg"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ambulancezorg.nl/static/upload/raw/aa699ce3-672d-4554-98d0-5a855614fda5/4+Gehoorbeschermi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5"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16" sqref="G16"/>
    </sheetView>
  </sheetViews>
  <sheetFormatPr defaultRowHeight="15" customHeight="1" x14ac:dyDescent="0.25"/>
  <cols>
    <col min="1" max="1" width="47.42578125" style="149" bestFit="1" customWidth="1"/>
    <col min="2" max="16384" width="9.140625" style="134"/>
  </cols>
  <sheetData>
    <row r="1" spans="1:1" ht="15" customHeight="1" x14ac:dyDescent="0.25">
      <c r="A1" s="140" t="s">
        <v>424</v>
      </c>
    </row>
    <row r="2" spans="1:1" ht="15" customHeight="1" x14ac:dyDescent="0.25">
      <c r="A2" s="150" t="s">
        <v>423</v>
      </c>
    </row>
    <row r="3" spans="1:1" ht="15" customHeight="1" x14ac:dyDescent="0.25">
      <c r="A3" s="150" t="s">
        <v>425</v>
      </c>
    </row>
    <row r="4" spans="1:1" ht="15" customHeight="1" x14ac:dyDescent="0.25">
      <c r="A4" s="150" t="s">
        <v>397</v>
      </c>
    </row>
  </sheetData>
  <hyperlinks>
    <hyperlink ref="A4" r:id="rId1"/>
    <hyperlink ref="A2" r:id="rId2"/>
    <hyperlink ref="A3" r:id="rI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5" sqref="A15"/>
    </sheetView>
  </sheetViews>
  <sheetFormatPr defaultRowHeight="15" customHeight="1" x14ac:dyDescent="0.25"/>
  <cols>
    <col min="1" max="1" width="47.42578125" style="149" bestFit="1" customWidth="1"/>
    <col min="2" max="16384" width="9.140625" style="134"/>
  </cols>
  <sheetData>
    <row r="1" spans="1:1" ht="15" customHeight="1" x14ac:dyDescent="0.25">
      <c r="A1" s="140" t="s">
        <v>426</v>
      </c>
    </row>
    <row r="2" spans="1:1" ht="15" customHeight="1" x14ac:dyDescent="0.25">
      <c r="A2" s="150" t="s">
        <v>427</v>
      </c>
    </row>
    <row r="3" spans="1:1" ht="15" customHeight="1" x14ac:dyDescent="0.25">
      <c r="A3" s="150" t="s">
        <v>397</v>
      </c>
    </row>
    <row r="4" spans="1:1" ht="15" customHeight="1" x14ac:dyDescent="0.25">
      <c r="A4" s="133"/>
    </row>
  </sheetData>
  <hyperlinks>
    <hyperlink ref="A3" r:id="rId1"/>
    <hyperlink ref="A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E16"/>
  <sheetViews>
    <sheetView zoomScale="120" zoomScaleNormal="120" workbookViewId="0">
      <selection activeCell="B16" sqref="B16"/>
    </sheetView>
  </sheetViews>
  <sheetFormatPr defaultRowHeight="15" customHeight="1" x14ac:dyDescent="0.15"/>
  <cols>
    <col min="1" max="1" width="9.140625" style="135"/>
    <col min="2" max="2" width="30.28515625" style="135" customWidth="1"/>
    <col min="3" max="3" width="14.7109375" style="135" bestFit="1" customWidth="1"/>
    <col min="4" max="16384" width="9.140625" style="135"/>
  </cols>
  <sheetData>
    <row r="1" spans="1:5" ht="15" customHeight="1" x14ac:dyDescent="0.15">
      <c r="B1" s="136" t="s">
        <v>253</v>
      </c>
    </row>
    <row r="2" spans="1:5" ht="15" customHeight="1" x14ac:dyDescent="0.15">
      <c r="B2" s="135" t="s">
        <v>116</v>
      </c>
      <c r="C2" s="137" t="s">
        <v>256</v>
      </c>
    </row>
    <row r="3" spans="1:5" ht="15" customHeight="1" x14ac:dyDescent="0.15">
      <c r="B3" s="135" t="s">
        <v>117</v>
      </c>
      <c r="C3" s="137"/>
    </row>
    <row r="4" spans="1:5" ht="15" customHeight="1" x14ac:dyDescent="0.15">
      <c r="B4" s="135" t="s">
        <v>115</v>
      </c>
      <c r="C4" s="137"/>
    </row>
    <row r="5" spans="1:5" ht="15" customHeight="1" x14ac:dyDescent="0.15">
      <c r="B5" s="135" t="s">
        <v>118</v>
      </c>
      <c r="C5" s="137"/>
    </row>
    <row r="6" spans="1:5" ht="15" customHeight="1" x14ac:dyDescent="0.15">
      <c r="B6" s="135" t="s">
        <v>210</v>
      </c>
      <c r="C6" s="137"/>
    </row>
    <row r="7" spans="1:5" ht="15" customHeight="1" x14ac:dyDescent="0.15">
      <c r="B7" s="138" t="s">
        <v>207</v>
      </c>
      <c r="C7" s="137"/>
    </row>
    <row r="8" spans="1:5" ht="15" customHeight="1" x14ac:dyDescent="0.15">
      <c r="B8" s="138" t="s">
        <v>304</v>
      </c>
      <c r="C8" s="137"/>
    </row>
    <row r="9" spans="1:5" ht="15" customHeight="1" x14ac:dyDescent="0.15">
      <c r="B9" s="138" t="s">
        <v>206</v>
      </c>
      <c r="C9" s="137"/>
    </row>
    <row r="10" spans="1:5" ht="15" customHeight="1" x14ac:dyDescent="0.15">
      <c r="B10" s="138" t="s">
        <v>208</v>
      </c>
      <c r="C10" s="137"/>
    </row>
    <row r="11" spans="1:5" ht="15" customHeight="1" x14ac:dyDescent="0.15">
      <c r="B11" s="135" t="s">
        <v>211</v>
      </c>
      <c r="C11" s="137"/>
    </row>
    <row r="12" spans="1:5" ht="15" customHeight="1" x14ac:dyDescent="0.15">
      <c r="B12" s="135" t="s">
        <v>209</v>
      </c>
      <c r="C12" s="137"/>
    </row>
    <row r="13" spans="1:5" ht="15" customHeight="1" x14ac:dyDescent="0.15">
      <c r="B13" s="135" t="s">
        <v>205</v>
      </c>
      <c r="C13" s="137"/>
    </row>
    <row r="14" spans="1:5" ht="15" customHeight="1" x14ac:dyDescent="0.15">
      <c r="B14" s="135" t="s">
        <v>119</v>
      </c>
      <c r="C14" s="139">
        <v>42768</v>
      </c>
      <c r="E14" s="135" t="s">
        <v>303</v>
      </c>
    </row>
    <row r="15" spans="1:5" ht="15" customHeight="1" x14ac:dyDescent="0.15">
      <c r="B15" s="135" t="s">
        <v>120</v>
      </c>
      <c r="C15" s="139">
        <v>42768</v>
      </c>
    </row>
    <row r="16" spans="1:5" ht="15" customHeight="1" x14ac:dyDescent="0.15">
      <c r="B16" s="135" t="s">
        <v>212</v>
      </c>
      <c r="C16" s="139">
        <v>42768</v>
      </c>
    </row>
  </sheetData>
  <pageMargins left="0.70866141732283472" right="0.70866141732283472" top="0.74803149606299213" bottom="0.74803149606299213" header="0.31496062992125984" footer="0.31496062992125984"/>
  <pageSetup paperSize="9" orientation="portrait" r:id="rId1"/>
  <headerFooter>
    <oddFooter>&amp;L&amp;F&amp;C&amp;A&amp;R &amp;P van &amp;N
&amp;D</oddFooter>
  </headerFooter>
  <legacyDrawing r:id="rId2"/>
  <extLst>
    <ext xmlns:x14="http://schemas.microsoft.com/office/spreadsheetml/2009/9/main" uri="{CCE6A557-97BC-4b89-ADB6-D9C93CAAB3DF}">
      <x14:dataValidations xmlns:xm="http://schemas.microsoft.com/office/excel/2006/main" count="9">
        <x14:dataValidation type="list" errorStyle="information" allowBlank="1" showInputMessage="1" showErrorMessage="1" errorTitle="Scoop" error="Kies bij voorkeur uit de lijst." promptTitle="Scoop RIE" prompt="Kies uit de lijst">
          <x14:formula1>
            <xm:f>Defenities!$A$2:$A$6</xm:f>
          </x14:formula1>
          <xm:sqref>C3</xm:sqref>
        </x14:dataValidation>
        <x14:dataValidation type="list" errorStyle="warning" operator="lessThan" allowBlank="1" showInputMessage="1" showErrorMessage="1" errorTitle="betrokkenheid OR" error="kies uit lijst_x000a_" promptTitle="betrokkenheid OR" prompt="kies uit lijst">
          <x14:formula1>
            <xm:f>Defenities!$D$2:$D$6</xm:f>
          </x14:formula1>
          <xm:sqref>C11</xm:sqref>
        </x14:dataValidation>
        <x14:dataValidation type="list" operator="lessThan" allowBlank="1" showInputMessage="1" showErrorMessage="1">
          <x14:formula1>
            <xm:f>Defenities!$D$2:$D$3</xm:f>
          </x14:formula1>
          <xm:sqref>C7:C10</xm:sqref>
        </x14:dataValidation>
        <x14:dataValidation type="textLength" operator="lessThan" allowBlank="1" showInputMessage="1" showErrorMessage="1">
          <x14:formula1>
            <xm:f>Defenities!B5</xm:f>
          </x14:formula1>
          <xm:sqref>C12:C13</xm:sqref>
        </x14:dataValidation>
        <x14:dataValidation type="date" operator="greaterThan" allowBlank="1" showInputMessage="1" showErrorMessage="1" errorTitle="Datum rondgang" error="Datum klopt niet" promptTitle="Datum rondgang" prompt="Voer datum in.">
          <x14:formula1>
            <xm:f>Defenities!C2</xm:f>
          </x14:formula1>
          <xm:sqref>C14:C16</xm:sqref>
        </x14:dataValidation>
        <x14:dataValidation type="textLength" operator="lessThan" allowBlank="1" showInputMessage="1" showErrorMessage="1">
          <x14:formula1>
            <xm:f>Defenities!B4</xm:f>
          </x14:formula1>
          <xm:sqref>B8</xm:sqref>
        </x14:dataValidation>
        <x14:dataValidation type="textLength" operator="lessThan" allowBlank="1" showInputMessage="1" showErrorMessage="1">
          <x14:formula1>
            <xm:f>Defenities!B4</xm:f>
          </x14:formula1>
          <xm:sqref>B9:B10</xm:sqref>
        </x14:dataValidation>
        <x14:dataValidation type="textLength" operator="lessThan" allowBlank="1" showInputMessage="1" showErrorMessage="1">
          <x14:formula1>
            <xm:f>Defenities!B2</xm:f>
          </x14:formula1>
          <xm:sqref>C4:C5</xm:sqref>
        </x14:dataValidation>
        <x14:dataValidation type="textLength" operator="lessThan" allowBlank="1" showInputMessage="1" showErrorMessage="1">
          <x14:formula1>
            <xm:f>Defenities!B4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AA105"/>
  <sheetViews>
    <sheetView view="pageBreakPreview" zoomScale="75" zoomScaleNormal="75" zoomScaleSheetLayoutView="75" workbookViewId="0">
      <pane xSplit="6" ySplit="12" topLeftCell="G13" activePane="bottomRight" state="frozen"/>
      <selection pane="topRight" activeCell="F1" sqref="F1"/>
      <selection pane="bottomLeft" activeCell="A4" sqref="A4"/>
      <selection pane="bottomRight" activeCell="F13" sqref="F13"/>
    </sheetView>
  </sheetViews>
  <sheetFormatPr defaultRowHeight="14.25" x14ac:dyDescent="0.25"/>
  <cols>
    <col min="1" max="1" width="9.140625" style="31"/>
    <col min="2" max="2" width="5.140625" style="31" hidden="1" customWidth="1"/>
    <col min="3" max="3" width="17.5703125" style="31" customWidth="1"/>
    <col min="4" max="4" width="7.28515625" style="31" customWidth="1"/>
    <col min="5" max="5" width="20" style="31" customWidth="1"/>
    <col min="6" max="6" width="31" style="33" customWidth="1"/>
    <col min="7" max="7" width="51" style="33" customWidth="1"/>
    <col min="8" max="8" width="15.7109375" style="34" customWidth="1"/>
    <col min="9" max="9" width="24" style="34" customWidth="1"/>
    <col min="10" max="10" width="8.42578125" style="34" hidden="1" customWidth="1"/>
    <col min="11" max="11" width="5.42578125" style="34" hidden="1" customWidth="1"/>
    <col min="12" max="12" width="8" style="34" hidden="1" customWidth="1"/>
    <col min="13" max="13" width="6.28515625" style="34" hidden="1" customWidth="1"/>
    <col min="14" max="14" width="7.28515625" style="34" hidden="1" customWidth="1"/>
    <col min="15" max="15" width="5.5703125" style="34" hidden="1" customWidth="1"/>
    <col min="16" max="16" width="9" style="34" hidden="1" customWidth="1"/>
    <col min="17" max="17" width="6.7109375" style="34" hidden="1" customWidth="1"/>
    <col min="18" max="18" width="12.42578125" style="34" customWidth="1"/>
    <col min="19" max="19" width="14.28515625" style="35" customWidth="1"/>
    <col min="20" max="20" width="56.42578125" style="141" hidden="1" customWidth="1"/>
    <col min="21" max="21" width="45.7109375" style="34" customWidth="1"/>
    <col min="22" max="22" width="21" style="36" customWidth="1"/>
    <col min="23" max="23" width="11.7109375" style="36" customWidth="1"/>
    <col min="24" max="24" width="12.28515625" style="36" customWidth="1"/>
    <col min="25" max="25" width="10.7109375" style="31" customWidth="1"/>
    <col min="26" max="26" width="26" style="31" customWidth="1"/>
    <col min="27" max="16384" width="9.140625" style="31"/>
  </cols>
  <sheetData>
    <row r="1" spans="2:27" x14ac:dyDescent="0.25">
      <c r="E1" s="32" t="s">
        <v>253</v>
      </c>
    </row>
    <row r="2" spans="2:27" x14ac:dyDescent="0.25">
      <c r="E2" s="37" t="s">
        <v>255</v>
      </c>
    </row>
    <row r="3" spans="2:27" x14ac:dyDescent="0.25">
      <c r="E3" s="37" t="s">
        <v>298</v>
      </c>
    </row>
    <row r="4" spans="2:27" x14ac:dyDescent="0.25">
      <c r="E4" s="37" t="s">
        <v>297</v>
      </c>
    </row>
    <row r="5" spans="2:27" x14ac:dyDescent="0.25">
      <c r="E5" s="37" t="s">
        <v>299</v>
      </c>
    </row>
    <row r="6" spans="2:27" x14ac:dyDescent="0.25">
      <c r="E6" s="37" t="s">
        <v>300</v>
      </c>
    </row>
    <row r="7" spans="2:27" x14ac:dyDescent="0.25">
      <c r="E7" s="37" t="s">
        <v>301</v>
      </c>
    </row>
    <row r="8" spans="2:27" x14ac:dyDescent="0.25">
      <c r="E8" s="37" t="s">
        <v>428</v>
      </c>
    </row>
    <row r="9" spans="2:27" ht="15" thickBot="1" x14ac:dyDescent="0.3">
      <c r="E9" s="37"/>
    </row>
    <row r="10" spans="2:27" ht="15.75" thickTop="1" thickBot="1" x14ac:dyDescent="0.3">
      <c r="B10" s="38"/>
      <c r="C10" s="38"/>
      <c r="D10" s="39"/>
      <c r="E10" s="40" t="s">
        <v>215</v>
      </c>
      <c r="F10" s="41" t="str">
        <f>'Basisgegevens RI&amp;E'!C2</f>
        <v>Testorganisatie</v>
      </c>
      <c r="G10" s="42" t="s">
        <v>120</v>
      </c>
      <c r="H10" s="43"/>
      <c r="I10" s="44">
        <f>'Basisgegevens RI&amp;E'!C15</f>
        <v>42768</v>
      </c>
      <c r="J10" s="45"/>
      <c r="K10" s="46"/>
      <c r="L10" s="46"/>
      <c r="M10" s="46"/>
      <c r="N10" s="46"/>
      <c r="O10" s="46"/>
      <c r="P10" s="46"/>
      <c r="Q10" s="47"/>
      <c r="R10" s="48"/>
      <c r="S10" s="49"/>
      <c r="T10" s="142"/>
      <c r="U10" s="50"/>
      <c r="V10" s="51"/>
      <c r="W10" s="51"/>
      <c r="X10" s="52"/>
      <c r="Y10" s="53"/>
      <c r="Z10" s="54"/>
    </row>
    <row r="11" spans="2:27" ht="27" customHeight="1" thickTop="1" x14ac:dyDescent="0.25">
      <c r="B11" s="38"/>
      <c r="C11" s="38"/>
      <c r="D11" s="39"/>
      <c r="E11" s="55"/>
      <c r="F11" s="56" t="s">
        <v>252</v>
      </c>
      <c r="G11" s="57"/>
      <c r="H11" s="58"/>
      <c r="I11" s="59"/>
      <c r="J11" s="45" t="s">
        <v>249</v>
      </c>
      <c r="K11" s="46"/>
      <c r="L11" s="46"/>
      <c r="M11" s="46"/>
      <c r="N11" s="46"/>
      <c r="O11" s="46"/>
      <c r="P11" s="46"/>
      <c r="Q11" s="47" t="s">
        <v>216</v>
      </c>
      <c r="R11" s="60" t="s">
        <v>251</v>
      </c>
      <c r="S11" s="49"/>
      <c r="T11" s="142" t="s">
        <v>193</v>
      </c>
      <c r="U11" s="50" t="s">
        <v>193</v>
      </c>
      <c r="V11" s="51"/>
      <c r="W11" s="51"/>
      <c r="X11" s="52"/>
      <c r="Y11" s="53" t="s">
        <v>250</v>
      </c>
      <c r="Z11" s="54"/>
      <c r="AA11" s="31" t="s">
        <v>21</v>
      </c>
    </row>
    <row r="12" spans="2:27" s="32" customFormat="1" ht="63.75" customHeight="1" thickBot="1" x14ac:dyDescent="0.3">
      <c r="B12" s="61" t="s">
        <v>4</v>
      </c>
      <c r="C12" s="61" t="s">
        <v>49</v>
      </c>
      <c r="D12" s="62" t="s">
        <v>182</v>
      </c>
      <c r="E12" s="148" t="s">
        <v>183</v>
      </c>
      <c r="F12" s="63" t="s">
        <v>5</v>
      </c>
      <c r="G12" s="64" t="s">
        <v>6</v>
      </c>
      <c r="H12" s="65" t="s">
        <v>98</v>
      </c>
      <c r="I12" s="66" t="s">
        <v>102</v>
      </c>
      <c r="J12" s="67" t="s">
        <v>11</v>
      </c>
      <c r="K12" s="68" t="s">
        <v>86</v>
      </c>
      <c r="L12" s="68" t="s">
        <v>9</v>
      </c>
      <c r="M12" s="68" t="s">
        <v>87</v>
      </c>
      <c r="N12" s="68" t="s">
        <v>10</v>
      </c>
      <c r="O12" s="68" t="s">
        <v>97</v>
      </c>
      <c r="P12" s="68" t="s">
        <v>12</v>
      </c>
      <c r="Q12" s="68" t="s">
        <v>247</v>
      </c>
      <c r="R12" s="69" t="s">
        <v>248</v>
      </c>
      <c r="S12" s="70" t="s">
        <v>101</v>
      </c>
      <c r="T12" s="143" t="s">
        <v>8</v>
      </c>
      <c r="U12" s="71" t="s">
        <v>13</v>
      </c>
      <c r="V12" s="131" t="s">
        <v>429</v>
      </c>
      <c r="W12" s="72" t="s">
        <v>254</v>
      </c>
      <c r="X12" s="132" t="s">
        <v>391</v>
      </c>
      <c r="Y12" s="61" t="s">
        <v>200</v>
      </c>
      <c r="Z12" s="73" t="s">
        <v>102</v>
      </c>
      <c r="AA12" s="32" t="s">
        <v>21</v>
      </c>
    </row>
    <row r="13" spans="2:27" ht="284.25" customHeight="1" thickTop="1" x14ac:dyDescent="0.25">
      <c r="B13" s="74">
        <v>1</v>
      </c>
      <c r="C13" s="75" t="s">
        <v>50</v>
      </c>
      <c r="D13" s="76" t="s">
        <v>181</v>
      </c>
      <c r="E13" s="77" t="s">
        <v>17</v>
      </c>
      <c r="F13" s="78" t="s">
        <v>264</v>
      </c>
      <c r="G13" s="79" t="s">
        <v>302</v>
      </c>
      <c r="H13" s="80" t="s">
        <v>15</v>
      </c>
      <c r="I13" s="81" t="s">
        <v>21</v>
      </c>
      <c r="J13" s="82" t="s">
        <v>89</v>
      </c>
      <c r="K13" s="83">
        <f>IF(J13="wettelijke verplichting", "", IF(J13=Defenities!$I$20,Defenities!$G$20,IF(J13=Defenities!$I$21,Defenities!$G$21,IF(J13=Defenities!$I$22,Defenities!$G$22,IF(J13=Defenities!$I$23,Defenities!$G$23,Defenities!$G$24)))))</f>
        <v>3</v>
      </c>
      <c r="L13" s="83" t="s">
        <v>55</v>
      </c>
      <c r="M13" s="83">
        <f>IF(J13="wettelijke verplichting"," ",(IF(L13=Defenities!$I$3,Defenities!$G$3,IF(L13=Defenities!$I$4,Defenities!$G$4,IF(L13=Defenities!$I$5,Defenities!$G$5,IF(L13=Defenities!$I$6,Defenities!$G$6,IF(L13=Defenities!$I$7,Defenities!$G$7,IF(L13=Defenities!$I$8,Defenities!$G$8,Defenities!$G$9))))))))</f>
        <v>6</v>
      </c>
      <c r="N13" s="83" t="s">
        <v>96</v>
      </c>
      <c r="O13" s="83">
        <f>IF(J13="wettelijke verplichting", "",IF(N13=Defenities!$I$12,Defenities!$G$12,IF(N13=Defenities!$I$13,Defenities!$G$13,IF(N13=Defenities!$I$14,Defenities!$G$14,IF(N13=Defenities!$I$15,Defenities!$G$15,IF(N13=Defenities!$I$16,Defenities!$G$16,Defenities!$G$17))))))</f>
        <v>6</v>
      </c>
      <c r="P13" s="84">
        <f t="shared" ref="P13:P40" si="0">IF(J13="wettelijke verplichting", "nvt", (K13*M13*O13))</f>
        <v>108</v>
      </c>
      <c r="Q13" s="84">
        <f>IF(P13="nvt","W",(IF(P13&lt;20,Defenities!$I$28,IF(P13&lt;75,Defenities!$I$29,IF(P13&lt;200,Defenities!$I$30,IF(P13&lt;400,Defenities!$I$31,Defenities!$I$32))))))</f>
        <v>3</v>
      </c>
      <c r="R13" s="85">
        <v>3</v>
      </c>
      <c r="S13" s="86" t="str">
        <f>IF(H13="Ja", "nvt",IF(H13="Niet van toepassing", "nvt",IF(R13=Defenities!$I$32,Defenities!$K$32,IF(R13=Defenities!$I$31,Defenities!$K$31,IF(R13=Defenities!$I$30,Defenities!$K$30,IF(R13=Defenities!$I$29,Defenities!$K$29,IF(R13=Defenities!$I$28,Defenities!$K$28,"Wettelijke verplichting")))))))</f>
        <v>Maatregel vereist</v>
      </c>
      <c r="T13" s="144" t="s">
        <v>373</v>
      </c>
      <c r="U13" s="87" t="str">
        <f xml:space="preserve"> IF(S13="nvt", "",T13)</f>
        <v xml:space="preserve">De teams maken een verbeterplan. Input voor het verbeterplan zijn de volgende instrumenten:
• Leidraad voor de medewerker;
• Leidraad voor de leidinggevende;
• Werkpakket psychische belasting;
• Periodieke Arbeidsgezondheidskundige Monitor; 
• Het sta-even-stil-bij-je-stressboekje;  
• Het let-op-je-leefstijlboekje.
Zie ook de Arbocatalogus Ambulancezorg. 
</v>
      </c>
      <c r="V13" s="88" t="s">
        <v>218</v>
      </c>
      <c r="W13" s="88"/>
      <c r="X13" s="89">
        <f>IF(S13="nvt", "-", IF(R13=Defenities!$I$33,WORKDAY('Basisgegevens RI&amp;E'!$C$14,Defenities!$M$28),IF(R13=Defenities!$I$32,WORKDAY('Basisgegevens RI&amp;E'!$C$14,Defenities!$M$32),IF(R13=Defenities!$I$31,WORKDAY('Basisgegevens RI&amp;E'!$C$14,Defenities!$M$31),IF(R13=Defenities!$I$30,WORKDAY('Basisgegevens RI&amp;E'!$C$14,Defenities!$M$30),IF(R13=Defenities!$I$29,WORKDAY('Basisgegevens RI&amp;E'!$C$14,Defenities!$M$29),WORKDAY('Basisgegevens RI&amp;E'!$C$14,Defenities!$M$28)))))))</f>
        <v>42950</v>
      </c>
      <c r="Y13" s="75"/>
      <c r="Z13" s="90"/>
    </row>
    <row r="14" spans="2:27" ht="282.75" customHeight="1" x14ac:dyDescent="0.25">
      <c r="B14" s="74">
        <f>B13+1</f>
        <v>2</v>
      </c>
      <c r="C14" s="91" t="s">
        <v>50</v>
      </c>
      <c r="D14" s="92" t="s">
        <v>164</v>
      </c>
      <c r="E14" s="93" t="s">
        <v>17</v>
      </c>
      <c r="F14" s="78" t="s">
        <v>234</v>
      </c>
      <c r="G14" s="79" t="s">
        <v>257</v>
      </c>
      <c r="H14" s="94" t="s">
        <v>15</v>
      </c>
      <c r="I14" s="95" t="s">
        <v>21</v>
      </c>
      <c r="J14" s="96" t="s">
        <v>89</v>
      </c>
      <c r="K14" s="97">
        <f>IF(J14="wettelijke verplichting", "", IF(J14=Defenities!$I$20,Defenities!$G$20,IF(J14=Defenities!$I$21,Defenities!$G$21,IF(J14=Defenities!$I$22,Defenities!$G$22,IF(J14=Defenities!$I$23,Defenities!$G$23,Defenities!$G$24)))))</f>
        <v>3</v>
      </c>
      <c r="L14" s="97" t="s">
        <v>55</v>
      </c>
      <c r="M14" s="97">
        <f>IF(J14="wettelijke verplichting"," ",(IF(L14=Defenities!$I$3,Defenities!$G$3,IF(L14=Defenities!$I$4,Defenities!$G$4,IF(L14=Defenities!$I$5,Defenities!$G$5,IF(L14=Defenities!$I$6,Defenities!$G$6,IF(L14=Defenities!$I$7,Defenities!$G$7,IF(L14=Defenities!$I$8,Defenities!$G$8,Defenities!$G$9))))))))</f>
        <v>6</v>
      </c>
      <c r="N14" s="97" t="s">
        <v>94</v>
      </c>
      <c r="O14" s="97">
        <f>IF(J14="wettelijke verplichting", "",IF(N14=Defenities!$I$12,Defenities!$G$12,IF(N14=Defenities!$I$13,Defenities!$G$13,IF(N14=Defenities!$I$14,Defenities!$G$14,IF(N14=Defenities!$I$15,Defenities!$G$15,IF(N14=Defenities!$I$16,Defenities!$G$16,Defenities!$G$17))))))</f>
        <v>2</v>
      </c>
      <c r="P14" s="98">
        <f t="shared" si="0"/>
        <v>36</v>
      </c>
      <c r="Q14" s="98">
        <f>IF(P14="nvt","W",(IF(P14&lt;20,Defenities!$I$28,IF(P14&lt;75,Defenities!$I$29,IF(P14&lt;200,Defenities!$I$30,IF(P14&lt;400,Defenities!$I$31,Defenities!$I$32))))))</f>
        <v>2</v>
      </c>
      <c r="R14" s="99">
        <f t="shared" ref="R14:R77" si="1">Q14</f>
        <v>2</v>
      </c>
      <c r="S14" s="100" t="str">
        <f>IF(H14="Ja", "nvt",IF(H14="Niet van toepassing", "nvt",IF(R14=Defenities!$I$32,Defenities!$K$32,IF(R14=Defenities!$I$31,Defenities!$K$31,IF(R14=Defenities!$I$30,Defenities!$K$30,IF(R14=Defenities!$I$29,Defenities!$K$29,IF(R14=Defenities!$I$28,Defenities!$K$28,"Wettelijke verplichting")))))))</f>
        <v>Aandacht</v>
      </c>
      <c r="T14" s="144" t="s">
        <v>369</v>
      </c>
      <c r="U14" s="101" t="str">
        <f t="shared" ref="U14:U22" si="2" xml:space="preserve"> IF(S14="nvt", "",T14)</f>
        <v>Verbetering van het beleid rond ongewenste omgangsvormen. Onderzoek of dit maatregelen op team- of organisatieniveau moeten zijn. Hulpmiddelen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v>
      </c>
      <c r="V14" s="102" t="s">
        <v>218</v>
      </c>
      <c r="W14" s="102"/>
      <c r="X14" s="103">
        <f>IF(S14="nvt", "-", IF(R14=Defenities!$I$33,WORKDAY('Basisgegevens RI&amp;E'!$C$14,Defenities!$M$28),IF(R14=Defenities!$I$32,WORKDAY('Basisgegevens RI&amp;E'!$C$14,Defenities!$M$32),IF(R14=Defenities!$I$31,WORKDAY('Basisgegevens RI&amp;E'!$C$14,Defenities!$M$31),IF(R14=Defenities!$I$30,WORKDAY('Basisgegevens RI&amp;E'!$C$14,Defenities!$M$30),IF(R14=Defenities!$I$29,WORKDAY('Basisgegevens RI&amp;E'!$C$14,Defenities!$M$29),WORKDAY('Basisgegevens RI&amp;E'!$C$14,Defenities!$M$28)))))))</f>
        <v>43132</v>
      </c>
      <c r="Y14" s="91"/>
      <c r="Z14" s="104"/>
    </row>
    <row r="15" spans="2:27" ht="85.5" x14ac:dyDescent="0.25">
      <c r="B15" s="74">
        <f t="shared" ref="B15:B79" si="3">B14+1</f>
        <v>3</v>
      </c>
      <c r="C15" s="91" t="s">
        <v>50</v>
      </c>
      <c r="D15" s="92" t="s">
        <v>165</v>
      </c>
      <c r="E15" s="93" t="s">
        <v>17</v>
      </c>
      <c r="F15" s="78" t="s">
        <v>258</v>
      </c>
      <c r="G15" s="79" t="s">
        <v>305</v>
      </c>
      <c r="H15" s="94" t="s">
        <v>15</v>
      </c>
      <c r="I15" s="95" t="s">
        <v>21</v>
      </c>
      <c r="J15" s="96" t="s">
        <v>89</v>
      </c>
      <c r="K15" s="97">
        <f>IF(J15="wettelijke verplichting", "", IF(J15=Defenities!$I$20,Defenities!$G$20,IF(J15=Defenities!$I$21,Defenities!$G$21,IF(J15=Defenities!$I$22,Defenities!$G$22,IF(J15=Defenities!$I$23,Defenities!$G$23,Defenities!$G$24)))))</f>
        <v>3</v>
      </c>
      <c r="L15" s="97" t="s">
        <v>55</v>
      </c>
      <c r="M15" s="97">
        <f>IF(J15="wettelijke verplichting"," ",(IF(L15=Defenities!$I$3,Defenities!$G$3,IF(L15=Defenities!$I$4,Defenities!$G$4,IF(L15=Defenities!$I$5,Defenities!$G$5,IF(L15=Defenities!$I$6,Defenities!$G$6,IF(L15=Defenities!$I$7,Defenities!$G$7,IF(L15=Defenities!$I$8,Defenities!$G$8,Defenities!$G$9))))))))</f>
        <v>6</v>
      </c>
      <c r="N15" s="97" t="s">
        <v>94</v>
      </c>
      <c r="O15" s="97">
        <f>IF(J15="wettelijke verplichting", "",IF(N15=Defenities!$I$12,Defenities!$G$12,IF(N15=Defenities!$I$13,Defenities!$G$13,IF(N15=Defenities!$I$14,Defenities!$G$14,IF(N15=Defenities!$I$15,Defenities!$G$15,IF(N15=Defenities!$I$16,Defenities!$G$16,Defenities!$G$17))))))</f>
        <v>2</v>
      </c>
      <c r="P15" s="98">
        <f t="shared" si="0"/>
        <v>36</v>
      </c>
      <c r="Q15" s="98">
        <f>IF(P15="nvt","W",(IF(P15&lt;20,Defenities!$I$28,IF(P15&lt;75,Defenities!$I$29,IF(P15&lt;200,Defenities!$I$30,IF(P15&lt;400,Defenities!$I$31,Defenities!$I$32))))))</f>
        <v>2</v>
      </c>
      <c r="R15" s="99">
        <f t="shared" si="1"/>
        <v>2</v>
      </c>
      <c r="S15" s="100" t="str">
        <f>IF(H15="Ja", "nvt",IF(H15="Niet van toepassing", "nvt",IF(R15=Defenities!$I$32,Defenities!$K$32,IF(R15=Defenities!$I$31,Defenities!$K$31,IF(R15=Defenities!$I$30,Defenities!$K$30,IF(R15=Defenities!$I$29,Defenities!$K$29,IF(R15=Defenities!$I$28,Defenities!$K$28,"Wettelijke verplichting")))))))</f>
        <v>Aandacht</v>
      </c>
      <c r="T15" s="144" t="s">
        <v>370</v>
      </c>
      <c r="U15" s="101" t="str">
        <f t="shared" si="2"/>
        <v>Organiseren van collegiale en professionele ondersteuning. Input vormt de Arbocatalogus Ambulancezorg.</v>
      </c>
      <c r="V15" s="102" t="s">
        <v>218</v>
      </c>
      <c r="W15" s="102"/>
      <c r="X15" s="103">
        <f>IF(S15="nvt", "-", IF(R15=Defenities!$I$33,WORKDAY('Basisgegevens RI&amp;E'!$C$14,Defenities!$M$28),IF(R15=Defenities!$I$32,WORKDAY('Basisgegevens RI&amp;E'!$C$14,Defenities!$M$32),IF(R15=Defenities!$I$31,WORKDAY('Basisgegevens RI&amp;E'!$C$14,Defenities!$M$31),IF(R15=Defenities!$I$30,WORKDAY('Basisgegevens RI&amp;E'!$C$14,Defenities!$M$30),IF(R15=Defenities!$I$29,WORKDAY('Basisgegevens RI&amp;E'!$C$14,Defenities!$M$29),WORKDAY('Basisgegevens RI&amp;E'!$C$14,Defenities!$M$28)))))))</f>
        <v>43132</v>
      </c>
      <c r="Y15" s="91"/>
      <c r="Z15" s="104"/>
    </row>
    <row r="16" spans="2:27" ht="171" x14ac:dyDescent="0.25">
      <c r="B16" s="74">
        <f t="shared" si="3"/>
        <v>4</v>
      </c>
      <c r="C16" s="91" t="s">
        <v>50</v>
      </c>
      <c r="D16" s="92" t="s">
        <v>237</v>
      </c>
      <c r="E16" s="93" t="s">
        <v>3</v>
      </c>
      <c r="F16" s="78" t="s">
        <v>306</v>
      </c>
      <c r="G16" s="79" t="s">
        <v>307</v>
      </c>
      <c r="H16" s="94" t="s">
        <v>15</v>
      </c>
      <c r="I16" s="95" t="s">
        <v>21</v>
      </c>
      <c r="J16" s="96" t="s">
        <v>99</v>
      </c>
      <c r="K16" s="97" t="str">
        <f>IF(J16="wettelijke verplichting", "", IF(J16=Defenities!$I$20,Defenities!$G$20,IF(J16=Defenities!$I$21,Defenities!$G$21,IF(J16=Defenities!$I$22,Defenities!$G$22,IF(J16=Defenities!$I$23,Defenities!$G$23,Defenities!$G$24)))))</f>
        <v/>
      </c>
      <c r="L16" s="97"/>
      <c r="M16" s="97" t="str">
        <f>IF(J16="wettelijke verplichting"," ",(IF(L16=Defenities!$I$3,Defenities!$G$3,IF(L16=Defenities!$I$4,Defenities!$G$4,IF(L16=Defenities!$I$5,Defenities!$G$5,IF(L16=Defenities!$I$6,Defenities!$G$6,IF(L16=Defenities!$I$7,Defenities!$G$7,IF(L16=Defenities!$I$8,Defenities!$G$8,Defenities!$G$9))))))))</f>
        <v xml:space="preserve"> </v>
      </c>
      <c r="N16" s="97"/>
      <c r="O16" s="97" t="str">
        <f>IF(J16="wettelijke verplichting", "",IF(N16=Defenities!$I$12,Defenities!$G$12,IF(N16=Defenities!$I$13,Defenities!$G$13,IF(N16=Defenities!$I$14,Defenities!$G$14,IF(N16=Defenities!$I$15,Defenities!$G$15,IF(N16=Defenities!$I$16,Defenities!$G$16,Defenities!$G$17))))))</f>
        <v/>
      </c>
      <c r="P16" s="97" t="str">
        <f t="shared" si="0"/>
        <v>nvt</v>
      </c>
      <c r="Q16" s="98" t="str">
        <f>IF(P16="nvt","W",(IF(P16&lt;20,Defenities!$I$28,IF(P16&lt;75,Defenities!$I$29,IF(P16&lt;200,Defenities!$I$30,IF(P16&lt;400,Defenities!$I$31,Defenities!$I$32))))))</f>
        <v>W</v>
      </c>
      <c r="R16" s="99" t="str">
        <f t="shared" si="1"/>
        <v>W</v>
      </c>
      <c r="S16" s="100" t="str">
        <f>IF(H16="Ja", "nvt",IF(H16="Niet van toepassing", "nvt",IF(R16=Defenities!$I$32,Defenities!$K$32,IF(R16=Defenities!$I$31,Defenities!$K$31,IF(R16=Defenities!$I$30,Defenities!$K$30,IF(R16=Defenities!$I$29,Defenities!$K$29,IF(R16=Defenities!$I$28,Defenities!$K$28,"Wettelijke verplichting")))))))</f>
        <v>Wettelijke verplichting</v>
      </c>
      <c r="T16" s="144" t="s">
        <v>308</v>
      </c>
      <c r="U16" s="101" t="str">
        <f t="shared" si="2"/>
        <v>Gebruik de TilThermometer en de Beleidsspiegel Ambulancezorg. Evalueer de gegevens uit de PAM en ziekteverzuim.</v>
      </c>
      <c r="V16" s="102" t="s">
        <v>218</v>
      </c>
      <c r="W16" s="102"/>
      <c r="X16" s="103">
        <f>IF(S16="nvt", "-", IF(R16=Defenities!$I$33,WORKDAY('Basisgegevens RI&amp;E'!$C$14,Defenities!$M$28),IF(R16=Defenities!$I$32,WORKDAY('Basisgegevens RI&amp;E'!$C$14,Defenities!$M$32),IF(R16=Defenities!$I$31,WORKDAY('Basisgegevens RI&amp;E'!$C$14,Defenities!$M$31),IF(R16=Defenities!$I$30,WORKDAY('Basisgegevens RI&amp;E'!$C$14,Defenities!$M$30),IF(R16=Defenities!$I$29,WORKDAY('Basisgegevens RI&amp;E'!$C$14,Defenities!$M$29),WORKDAY('Basisgegevens RI&amp;E'!$C$14,Defenities!$M$28)))))))</f>
        <v>43132</v>
      </c>
      <c r="Y16" s="91"/>
      <c r="Z16" s="104"/>
    </row>
    <row r="17" spans="2:26" ht="314.25" customHeight="1" x14ac:dyDescent="0.25">
      <c r="B17" s="74">
        <f t="shared" si="3"/>
        <v>5</v>
      </c>
      <c r="C17" s="91" t="s">
        <v>50</v>
      </c>
      <c r="D17" s="92" t="s">
        <v>166</v>
      </c>
      <c r="E17" s="93" t="s">
        <v>3</v>
      </c>
      <c r="F17" s="105" t="s">
        <v>31</v>
      </c>
      <c r="G17" s="79" t="s">
        <v>309</v>
      </c>
      <c r="H17" s="94" t="s">
        <v>15</v>
      </c>
      <c r="I17" s="95" t="s">
        <v>21</v>
      </c>
      <c r="J17" s="96" t="s">
        <v>89</v>
      </c>
      <c r="K17" s="97">
        <f>IF(J17="wettelijke verplichting", "", IF(J17=Defenities!$I$20,Defenities!$G$20,IF(J17=Defenities!$I$21,Defenities!$G$21,IF(J17=Defenities!$I$22,Defenities!$G$22,IF(J17=Defenities!$I$23,Defenities!$G$23,Defenities!$G$24)))))</f>
        <v>3</v>
      </c>
      <c r="L17" s="97" t="s">
        <v>55</v>
      </c>
      <c r="M17" s="97">
        <f>IF(J17="wettelijke verplichting"," ",(IF(L17=Defenities!$I$3,Defenities!$G$3,IF(L17=Defenities!$I$4,Defenities!$G$4,IF(L17=Defenities!$I$5,Defenities!$G$5,IF(L17=Defenities!$I$6,Defenities!$G$6,IF(L17=Defenities!$I$7,Defenities!$G$7,IF(L17=Defenities!$I$8,Defenities!$G$8,Defenities!$G$9))))))))</f>
        <v>6</v>
      </c>
      <c r="N17" s="97" t="s">
        <v>96</v>
      </c>
      <c r="O17" s="97">
        <f>IF(J17="wettelijke verplichting", "",IF(N17=Defenities!$I$12,Defenities!$G$12,IF(N17=Defenities!$I$13,Defenities!$G$13,IF(N17=Defenities!$I$14,Defenities!$G$14,IF(N17=Defenities!$I$15,Defenities!$G$15,IF(N17=Defenities!$I$16,Defenities!$G$16,Defenities!$G$17))))))</f>
        <v>6</v>
      </c>
      <c r="P17" s="98">
        <f t="shared" si="0"/>
        <v>108</v>
      </c>
      <c r="Q17" s="98">
        <f>IF(P17="nvt","W",(IF(P17&lt;20,Defenities!$I$28,IF(P17&lt;75,Defenities!$I$29,IF(P17&lt;200,Defenities!$I$30,IF(P17&lt;400,Defenities!$I$31,Defenities!$I$32))))))</f>
        <v>3</v>
      </c>
      <c r="R17" s="99">
        <f t="shared" si="1"/>
        <v>3</v>
      </c>
      <c r="S17" s="100" t="str">
        <f>IF(H17="Ja", "nvt",IF(H17="Niet van toepassing", "nvt",IF(R17=Defenities!$I$32,Defenities!$K$32,IF(R17=Defenities!$I$31,Defenities!$K$31,IF(R17=Defenities!$I$30,Defenities!$K$30,IF(R17=Defenities!$I$29,Defenities!$K$29,IF(R17=Defenities!$I$28,Defenities!$K$28,"Wettelijke verplichting")))))))</f>
        <v>Maatregel vereist</v>
      </c>
      <c r="T17" s="145" t="s">
        <v>310</v>
      </c>
      <c r="U17" s="101" t="str">
        <f t="shared" si="2"/>
        <v>Zorg voor passende maatregelen. Op basis van een goede inventarisatie kan worden vastgesteld welke hulpmiddelen nodig zijn. Denk hierbij aan:
• glijzeil en tilmat;
• pat-slide (plaat);
• elektrische brancard;
• goed onderhouden wielen van de brancard;
• inzet van de brandweer voor het afhijsen van een patiënt; 
• schepbrancard;
• tilstoel;
• evac chair.
Zie ook: 
Praktijkrichtlijn Ambulancezorg
“Het 0-1-2-daar-red-je-ruggen-meeboekje”.
Of zie:
Arbocatalogus Ambulancezorg</v>
      </c>
      <c r="V17" s="102" t="s">
        <v>218</v>
      </c>
      <c r="W17" s="102"/>
      <c r="X17" s="103">
        <f>IF(S17="nvt", "-", IF(R17=Defenities!$I$33,WORKDAY('Basisgegevens RI&amp;E'!$C$14,Defenities!$M$28),IF(R17=Defenities!$I$32,WORKDAY('Basisgegevens RI&amp;E'!$C$14,Defenities!$M$32),IF(R17=Defenities!$I$31,WORKDAY('Basisgegevens RI&amp;E'!$C$14,Defenities!$M$31),IF(R17=Defenities!$I$30,WORKDAY('Basisgegevens RI&amp;E'!$C$14,Defenities!$M$30),IF(R17=Defenities!$I$29,WORKDAY('Basisgegevens RI&amp;E'!$C$14,Defenities!$M$29),WORKDAY('Basisgegevens RI&amp;E'!$C$14,Defenities!$M$28)))))))</f>
        <v>42950</v>
      </c>
      <c r="Y17" s="91"/>
      <c r="Z17" s="104"/>
    </row>
    <row r="18" spans="2:26" ht="330.75" customHeight="1" x14ac:dyDescent="0.25">
      <c r="B18" s="74">
        <f t="shared" si="3"/>
        <v>6</v>
      </c>
      <c r="C18" s="91" t="s">
        <v>50</v>
      </c>
      <c r="D18" s="92" t="s">
        <v>167</v>
      </c>
      <c r="E18" s="93" t="s">
        <v>3</v>
      </c>
      <c r="F18" s="78" t="s">
        <v>284</v>
      </c>
      <c r="G18" s="79"/>
      <c r="H18" s="94" t="s">
        <v>15</v>
      </c>
      <c r="I18" s="95" t="s">
        <v>21</v>
      </c>
      <c r="J18" s="96" t="s">
        <v>89</v>
      </c>
      <c r="K18" s="97">
        <f>IF(J18="wettelijke verplichting", "", IF(J18=Defenities!$I$20,Defenities!$G$20,IF(J18=Defenities!$I$21,Defenities!$G$21,IF(J18=Defenities!$I$22,Defenities!$G$22,IF(J18=Defenities!$I$23,Defenities!$G$23,Defenities!$G$24)))))</f>
        <v>3</v>
      </c>
      <c r="L18" s="97" t="s">
        <v>55</v>
      </c>
      <c r="M18" s="97">
        <f>IF(J18="wettelijke verplichting"," ",(IF(L18=Defenities!$I$3,Defenities!$G$3,IF(L18=Defenities!$I$4,Defenities!$G$4,IF(L18=Defenities!$I$5,Defenities!$G$5,IF(L18=Defenities!$I$6,Defenities!$G$6,IF(L18=Defenities!$I$7,Defenities!$G$7,IF(L18=Defenities!$I$8,Defenities!$G$8,Defenities!$G$9))))))))</f>
        <v>6</v>
      </c>
      <c r="N18" s="97" t="s">
        <v>96</v>
      </c>
      <c r="O18" s="97">
        <f>IF(J18="wettelijke verplichting", "",IF(N18=Defenities!$I$12,Defenities!$G$12,IF(N18=Defenities!$I$13,Defenities!$G$13,IF(N18=Defenities!$I$14,Defenities!$G$14,IF(N18=Defenities!$I$15,Defenities!$G$15,IF(N18=Defenities!$I$16,Defenities!$G$16,Defenities!$G$17))))))</f>
        <v>6</v>
      </c>
      <c r="P18" s="98">
        <f t="shared" si="0"/>
        <v>108</v>
      </c>
      <c r="Q18" s="98">
        <f>IF(P18="nvt","W",(IF(P18&lt;20,Defenities!$I$28,IF(P18&lt;75,Defenities!$I$29,IF(P18&lt;200,Defenities!$I$30,IF(P18&lt;400,Defenities!$I$31,Defenities!$I$32))))))</f>
        <v>3</v>
      </c>
      <c r="R18" s="99">
        <f t="shared" si="1"/>
        <v>3</v>
      </c>
      <c r="S18" s="100" t="str">
        <f>IF(H18="Ja", "nvt",IF(H18="Niet van toepassing", "nvt",IF(R18=Defenities!$I$32,Defenities!$K$32,IF(R18=Defenities!$I$31,Defenities!$K$31,IF(R18=Defenities!$I$30,Defenities!$K$30,IF(R18=Defenities!$I$29,Defenities!$K$29,IF(R18=Defenities!$I$28,Defenities!$K$28,"Wettelijke verplichting")))))))</f>
        <v>Maatregel vereist</v>
      </c>
      <c r="T18" s="145" t="s">
        <v>371</v>
      </c>
      <c r="U18" s="101" t="str">
        <f t="shared" si="2"/>
        <v>Opzetten en uitvoeren van een passend trainingsprogramma. Daarbij worden de volgende hulpmiddelen meegenomen: 
• 0-1-2-principe: aanpak voor de ambulancechauffeur en -verpleegkundige;
• inzet van ergocoaches;
• videotraining.
De volgende technieken vormen onderdeel van de training:
• inrollen in een laken (worstmethodiek);
• rauteck-greep.
Zie de Praktijkrichtlijn Ambulancezorg en de brochure “Het 0-1-2-daar-red-je-ruggen-meeboekje”.
Of zie de Arbocatalogus Ambulancezorg.</v>
      </c>
      <c r="V18" s="102" t="s">
        <v>218</v>
      </c>
      <c r="W18" s="102"/>
      <c r="X18" s="103">
        <f>IF(S18="nvt", "-", IF(R18=Defenities!$I$33,WORKDAY('Basisgegevens RI&amp;E'!$C$14,Defenities!$M$28),IF(R18=Defenities!$I$32,WORKDAY('Basisgegevens RI&amp;E'!$C$14,Defenities!$M$32),IF(R18=Defenities!$I$31,WORKDAY('Basisgegevens RI&amp;E'!$C$14,Defenities!$M$31),IF(R18=Defenities!$I$30,WORKDAY('Basisgegevens RI&amp;E'!$C$14,Defenities!$M$30),IF(R18=Defenities!$I$29,WORKDAY('Basisgegevens RI&amp;E'!$C$14,Defenities!$M$29),WORKDAY('Basisgegevens RI&amp;E'!$C$14,Defenities!$M$28)))))))</f>
        <v>42950</v>
      </c>
      <c r="Y18" s="91"/>
      <c r="Z18" s="104"/>
    </row>
    <row r="19" spans="2:26" ht="102.75" customHeight="1" x14ac:dyDescent="0.25">
      <c r="B19" s="74">
        <f t="shared" si="3"/>
        <v>7</v>
      </c>
      <c r="C19" s="91" t="s">
        <v>50</v>
      </c>
      <c r="D19" s="92" t="s">
        <v>168</v>
      </c>
      <c r="E19" s="93" t="s">
        <v>3</v>
      </c>
      <c r="F19" s="78" t="s">
        <v>33</v>
      </c>
      <c r="G19" s="79" t="s">
        <v>372</v>
      </c>
      <c r="H19" s="94" t="s">
        <v>15</v>
      </c>
      <c r="I19" s="95" t="s">
        <v>21</v>
      </c>
      <c r="J19" s="96" t="s">
        <v>89</v>
      </c>
      <c r="K19" s="97">
        <f>IF(J19="wettelijke verplichting", "", IF(J19=Defenities!$I$20,Defenities!$G$20,IF(J19=Defenities!$I$21,Defenities!$G$21,IF(J19=Defenities!$I$22,Defenities!$G$22,IF(J19=Defenities!$I$23,Defenities!$G$23,Defenities!$G$24)))))</f>
        <v>3</v>
      </c>
      <c r="L19" s="97" t="s">
        <v>55</v>
      </c>
      <c r="M19" s="97">
        <f>IF(J19="wettelijke verplichting"," ",(IF(L19=Defenities!$I$3,Defenities!$G$3,IF(L19=Defenities!$I$4,Defenities!$G$4,IF(L19=Defenities!$I$5,Defenities!$G$5,IF(L19=Defenities!$I$6,Defenities!$G$6,IF(L19=Defenities!$I$7,Defenities!$G$7,IF(L19=Defenities!$I$8,Defenities!$G$8,Defenities!$G$9))))))))</f>
        <v>6</v>
      </c>
      <c r="N19" s="97" t="s">
        <v>94</v>
      </c>
      <c r="O19" s="97">
        <f>IF(J19="wettelijke verplichting", "",IF(N19=Defenities!$I$12,Defenities!$G$12,IF(N19=Defenities!$I$13,Defenities!$G$13,IF(N19=Defenities!$I$14,Defenities!$G$14,IF(N19=Defenities!$I$15,Defenities!$G$15,IF(N19=Defenities!$I$16,Defenities!$G$16,Defenities!$G$17))))))</f>
        <v>2</v>
      </c>
      <c r="P19" s="98">
        <f t="shared" si="0"/>
        <v>36</v>
      </c>
      <c r="Q19" s="98">
        <f>IF(P19="nvt","W",(IF(P19&lt;20,Defenities!$I$28,IF(P19&lt;75,Defenities!$I$29,IF(P19&lt;200,Defenities!$I$30,IF(P19&lt;400,Defenities!$I$31,Defenities!$I$32))))))</f>
        <v>2</v>
      </c>
      <c r="R19" s="99">
        <f t="shared" si="1"/>
        <v>2</v>
      </c>
      <c r="S19" s="100" t="str">
        <f>IF(H19="Ja", "nvt",IF(H19="Niet van toepassing", "nvt",IF(R19=Defenities!$I$32,Defenities!$K$32,IF(R19=Defenities!$I$31,Defenities!$K$31,IF(R19=Defenities!$I$30,Defenities!$K$30,IF(R19=Defenities!$I$29,Defenities!$K$29,IF(R19=Defenities!$I$28,Defenities!$K$28,"Wettelijke verplichting")))))))</f>
        <v>Aandacht</v>
      </c>
      <c r="T19" s="144" t="s">
        <v>220</v>
      </c>
      <c r="U19" s="101" t="str">
        <f t="shared" si="2"/>
        <v>Oplossingen voor de inzet van kwetsbare groepen is maatwerk. Zwangeren kunnen in overleg met bedrijfsarts en leidinggevende naar een oplossing zoeken. Voor ouderen zijn de inzet van PLB-uren een manier om de belasting te reguleren.</v>
      </c>
      <c r="V19" s="102" t="s">
        <v>218</v>
      </c>
      <c r="W19" s="102"/>
      <c r="X19" s="103">
        <f>IF(S19="nvt", "-", IF(R19=Defenities!$I$33,WORKDAY('Basisgegevens RI&amp;E'!$C$14,Defenities!$M$28),IF(R19=Defenities!$I$32,WORKDAY('Basisgegevens RI&amp;E'!$C$14,Defenities!$M$32),IF(R19=Defenities!$I$31,WORKDAY('Basisgegevens RI&amp;E'!$C$14,Defenities!$M$31),IF(R19=Defenities!$I$30,WORKDAY('Basisgegevens RI&amp;E'!$C$14,Defenities!$M$30),IF(R19=Defenities!$I$29,WORKDAY('Basisgegevens RI&amp;E'!$C$14,Defenities!$M$29),WORKDAY('Basisgegevens RI&amp;E'!$C$14,Defenities!$M$28)))))))</f>
        <v>43132</v>
      </c>
      <c r="Y19" s="91"/>
      <c r="Z19" s="104"/>
    </row>
    <row r="20" spans="2:26" ht="76.5" customHeight="1" x14ac:dyDescent="0.25">
      <c r="B20" s="74">
        <f t="shared" si="3"/>
        <v>8</v>
      </c>
      <c r="C20" s="91" t="s">
        <v>50</v>
      </c>
      <c r="D20" s="92" t="s">
        <v>169</v>
      </c>
      <c r="E20" s="93" t="s">
        <v>3</v>
      </c>
      <c r="F20" s="78" t="s">
        <v>34</v>
      </c>
      <c r="G20" s="79" t="s">
        <v>311</v>
      </c>
      <c r="H20" s="94" t="s">
        <v>15</v>
      </c>
      <c r="I20" s="95" t="s">
        <v>21</v>
      </c>
      <c r="J20" s="96" t="s">
        <v>89</v>
      </c>
      <c r="K20" s="97">
        <f>IF(J20="wettelijke verplichting", "", IF(J20=Defenities!$I$20,Defenities!$G$20,IF(J20=Defenities!$I$21,Defenities!$G$21,IF(J20=Defenities!$I$22,Defenities!$G$22,IF(J20=Defenities!$I$23,Defenities!$G$23,Defenities!$G$24)))))</f>
        <v>3</v>
      </c>
      <c r="L20" s="97" t="s">
        <v>54</v>
      </c>
      <c r="M20" s="97">
        <f>IF(J20="wettelijke verplichting"," ",(IF(L20=Defenities!$I$3,Defenities!$G$3,IF(L20=Defenities!$I$4,Defenities!$G$4,IF(L20=Defenities!$I$5,Defenities!$G$5,IF(L20=Defenities!$I$6,Defenities!$G$6,IF(L20=Defenities!$I$7,Defenities!$G$7,IF(L20=Defenities!$I$8,Defenities!$G$8,Defenities!$G$9))))))))</f>
        <v>3</v>
      </c>
      <c r="N20" s="97" t="s">
        <v>96</v>
      </c>
      <c r="O20" s="97">
        <f>IF(J20="wettelijke verplichting", "",IF(N20=Defenities!$I$12,Defenities!$G$12,IF(N20=Defenities!$I$13,Defenities!$G$13,IF(N20=Defenities!$I$14,Defenities!$G$14,IF(N20=Defenities!$I$15,Defenities!$G$15,IF(N20=Defenities!$I$16,Defenities!$G$16,Defenities!$G$17))))))</f>
        <v>6</v>
      </c>
      <c r="P20" s="98">
        <f t="shared" si="0"/>
        <v>54</v>
      </c>
      <c r="Q20" s="98">
        <f>IF(P20="nvt","W",(IF(P20&lt;20,Defenities!$I$28,IF(P20&lt;75,Defenities!$I$29,IF(P20&lt;200,Defenities!$I$30,IF(P20&lt;400,Defenities!$I$31,Defenities!$I$32))))))</f>
        <v>2</v>
      </c>
      <c r="R20" s="99">
        <f t="shared" si="1"/>
        <v>2</v>
      </c>
      <c r="S20" s="100" t="str">
        <f>IF(H20="Ja", "nvt",IF(H20="Niet van toepassing", "nvt",IF(R20=Defenities!$I$32,Defenities!$K$32,IF(R20=Defenities!$I$31,Defenities!$K$31,IF(R20=Defenities!$I$30,Defenities!$K$30,IF(R20=Defenities!$I$29,Defenities!$K$29,IF(R20=Defenities!$I$28,Defenities!$K$28,"Wettelijke verplichting")))))))</f>
        <v>Aandacht</v>
      </c>
      <c r="T20" s="144" t="s">
        <v>23</v>
      </c>
      <c r="U20" s="101" t="str">
        <f t="shared" si="2"/>
        <v>Zorg voor een goede inrichting van de kantoorwerkplekken.</v>
      </c>
      <c r="V20" s="102" t="s">
        <v>218</v>
      </c>
      <c r="W20" s="102"/>
      <c r="X20" s="103">
        <f>IF(S20="nvt", "-", IF(R20=Defenities!$I$33,WORKDAY('Basisgegevens RI&amp;E'!$C$14,Defenities!$M$28),IF(R20=Defenities!$I$32,WORKDAY('Basisgegevens RI&amp;E'!$C$14,Defenities!$M$32),IF(R20=Defenities!$I$31,WORKDAY('Basisgegevens RI&amp;E'!$C$14,Defenities!$M$31),IF(R20=Defenities!$I$30,WORKDAY('Basisgegevens RI&amp;E'!$C$14,Defenities!$M$30),IF(R20=Defenities!$I$29,WORKDAY('Basisgegevens RI&amp;E'!$C$14,Defenities!$M$29),WORKDAY('Basisgegevens RI&amp;E'!$C$14,Defenities!$M$28)))))))</f>
        <v>43132</v>
      </c>
      <c r="Y20" s="91"/>
      <c r="Z20" s="104"/>
    </row>
    <row r="21" spans="2:26" ht="270.75" customHeight="1" x14ac:dyDescent="0.25">
      <c r="B21" s="74">
        <f t="shared" si="3"/>
        <v>9</v>
      </c>
      <c r="C21" s="91" t="s">
        <v>50</v>
      </c>
      <c r="D21" s="92" t="s">
        <v>170</v>
      </c>
      <c r="E21" s="93" t="s">
        <v>46</v>
      </c>
      <c r="F21" s="106" t="s">
        <v>223</v>
      </c>
      <c r="G21" s="79" t="s">
        <v>312</v>
      </c>
      <c r="H21" s="94" t="s">
        <v>15</v>
      </c>
      <c r="I21" s="95" t="s">
        <v>21</v>
      </c>
      <c r="J21" s="96" t="s">
        <v>89</v>
      </c>
      <c r="K21" s="97">
        <f>IF(J21="wettelijke verplichting", "", IF(J21=Defenities!$I$20,Defenities!$G$20,IF(J21=Defenities!$I$21,Defenities!$G$21,IF(J21=Defenities!$I$22,Defenities!$G$22,IF(J21=Defenities!$I$23,Defenities!$G$23,Defenities!$G$24)))))</f>
        <v>3</v>
      </c>
      <c r="L21" s="97" t="s">
        <v>55</v>
      </c>
      <c r="M21" s="97">
        <f>IF(J21="wettelijke verplichting"," ",(IF(L21=Defenities!$I$3,Defenities!$G$3,IF(L21=Defenities!$I$4,Defenities!$G$4,IF(L21=Defenities!$I$5,Defenities!$G$5,IF(L21=Defenities!$I$6,Defenities!$G$6,IF(L21=Defenities!$I$7,Defenities!$G$7,IF(L21=Defenities!$I$8,Defenities!$G$8,Defenities!$G$9))))))))</f>
        <v>6</v>
      </c>
      <c r="N21" s="97" t="s">
        <v>96</v>
      </c>
      <c r="O21" s="97">
        <f>IF(J21="wettelijke verplichting", "",IF(N21=Defenities!$I$12,Defenities!$G$12,IF(N21=Defenities!$I$13,Defenities!$G$13,IF(N21=Defenities!$I$14,Defenities!$G$14,IF(N21=Defenities!$I$15,Defenities!$G$15,IF(N21=Defenities!$I$16,Defenities!$G$16,Defenities!$G$17))))))</f>
        <v>6</v>
      </c>
      <c r="P21" s="98">
        <f t="shared" si="0"/>
        <v>108</v>
      </c>
      <c r="Q21" s="98">
        <f>IF(P21="nvt","W",(IF(P21&lt;20,Defenities!$I$28,IF(P21&lt;75,Defenities!$I$29,IF(P21&lt;200,Defenities!$I$30,IF(P21&lt;400,Defenities!$I$31,Defenities!$I$32))))))</f>
        <v>3</v>
      </c>
      <c r="R21" s="99">
        <f t="shared" si="1"/>
        <v>3</v>
      </c>
      <c r="S21" s="100" t="str">
        <f>IF(H21="Ja", "nvt",IF(H21="Niet van toepassing", "nvt",IF(R21=Defenities!$I$32,Defenities!$K$32,IF(R21=Defenities!$I$31,Defenities!$K$31,IF(R21=Defenities!$I$30,Defenities!$K$30,IF(R21=Defenities!$I$29,Defenities!$K$29,IF(R21=Defenities!$I$28,Defenities!$K$28,"Wettelijke verplichting")))))))</f>
        <v>Maatregel vereist</v>
      </c>
      <c r="T21" s="144" t="s">
        <v>313</v>
      </c>
      <c r="U21" s="101" t="str">
        <f t="shared" si="2"/>
        <v xml:space="preserve">Adequate maatregelen worden getroffen om infectierisico bij het vervoer van patiënten te voorkomen. Zorg voor een strikte opvolging van de stappen uit LPA8 Protocol 2.6 Infectiepreventie. Pas een of meer van de volgende maatregelen toe:
• vaststellen welke vorm van isolatie nodig is;
• onnodige materialen uit de ambulance verwijderen;
• isolatie toepassen;
• nazorg in de vorm van handhygiëne, desinfecteren van de wagen,  reinigen en steriliseren van materiaal, schone werkkleding aantrekken indien aangegeven.
Zie ook: 
LPA8.
</v>
      </c>
      <c r="V21" s="102" t="s">
        <v>218</v>
      </c>
      <c r="W21" s="102"/>
      <c r="X21" s="103">
        <f>IF(S21="nvt", "-", IF(R21=Defenities!$I$33,WORKDAY('Basisgegevens RI&amp;E'!$C$14,Defenities!$M$28),IF(R21=Defenities!$I$32,WORKDAY('Basisgegevens RI&amp;E'!$C$14,Defenities!$M$32),IF(R21=Defenities!$I$31,WORKDAY('Basisgegevens RI&amp;E'!$C$14,Defenities!$M$31),IF(R21=Defenities!$I$30,WORKDAY('Basisgegevens RI&amp;E'!$C$14,Defenities!$M$30),IF(R21=Defenities!$I$29,WORKDAY('Basisgegevens RI&amp;E'!$C$14,Defenities!$M$29),WORKDAY('Basisgegevens RI&amp;E'!$C$14,Defenities!$M$28)))))))</f>
        <v>42950</v>
      </c>
      <c r="Y21" s="91"/>
      <c r="Z21" s="104"/>
    </row>
    <row r="22" spans="2:26" ht="185.25" x14ac:dyDescent="0.25">
      <c r="B22" s="74">
        <f t="shared" si="3"/>
        <v>10</v>
      </c>
      <c r="C22" s="91" t="s">
        <v>50</v>
      </c>
      <c r="D22" s="92" t="s">
        <v>171</v>
      </c>
      <c r="E22" s="93" t="s">
        <v>46</v>
      </c>
      <c r="F22" s="106" t="s">
        <v>224</v>
      </c>
      <c r="G22" s="79" t="s">
        <v>314</v>
      </c>
      <c r="H22" s="94" t="s">
        <v>15</v>
      </c>
      <c r="I22" s="95" t="s">
        <v>21</v>
      </c>
      <c r="J22" s="96" t="s">
        <v>89</v>
      </c>
      <c r="K22" s="97">
        <f>IF(J22="wettelijke verplichting", "", IF(J22=Defenities!$I$20,Defenities!$G$20,IF(J22=Defenities!$I$21,Defenities!$G$21,IF(J22=Defenities!$I$22,Defenities!$G$22,IF(J22=Defenities!$I$23,Defenities!$G$23,Defenities!$G$24)))))</f>
        <v>3</v>
      </c>
      <c r="L22" s="97" t="s">
        <v>55</v>
      </c>
      <c r="M22" s="97">
        <f>IF(J22="wettelijke verplichting"," ",(IF(L22=Defenities!$I$3,Defenities!$G$3,IF(L22=Defenities!$I$4,Defenities!$G$4,IF(L22=Defenities!$I$5,Defenities!$G$5,IF(L22=Defenities!$I$6,Defenities!$G$6,IF(L22=Defenities!$I$7,Defenities!$G$7,IF(L22=Defenities!$I$8,Defenities!$G$8,Defenities!$G$9))))))))</f>
        <v>6</v>
      </c>
      <c r="N22" s="97" t="s">
        <v>96</v>
      </c>
      <c r="O22" s="97">
        <f>IF(J22="wettelijke verplichting", "",IF(N22=Defenities!$I$12,Defenities!$G$12,IF(N22=Defenities!$I$13,Defenities!$G$13,IF(N22=Defenities!$I$14,Defenities!$G$14,IF(N22=Defenities!$I$15,Defenities!$G$15,IF(N22=Defenities!$I$16,Defenities!$G$16,Defenities!$G$17))))))</f>
        <v>6</v>
      </c>
      <c r="P22" s="98">
        <f t="shared" si="0"/>
        <v>108</v>
      </c>
      <c r="Q22" s="98">
        <f>IF(P22="nvt","W",(IF(P22&lt;20,Defenities!$I$28,IF(P22&lt;75,Defenities!$I$29,IF(P22&lt;200,Defenities!$I$30,IF(P22&lt;400,Defenities!$I$31,Defenities!$I$32))))))</f>
        <v>3</v>
      </c>
      <c r="R22" s="99">
        <f t="shared" si="1"/>
        <v>3</v>
      </c>
      <c r="S22" s="100" t="str">
        <f>IF(H22="Ja", "nvt",IF(H22="Niet van toepassing", "nvt",IF(R22=Defenities!$I$32,Defenities!$K$32,IF(R22=Defenities!$I$31,Defenities!$K$31,IF(R22=Defenities!$I$30,Defenities!$K$30,IF(R22=Defenities!$I$29,Defenities!$K$29,IF(R22=Defenities!$I$28,Defenities!$K$28,"Wettelijke verplichting")))))))</f>
        <v>Maatregel vereist</v>
      </c>
      <c r="T22" s="144" t="s">
        <v>315</v>
      </c>
      <c r="U22" s="101" t="str">
        <f t="shared" si="2"/>
        <v xml:space="preserve">De volgende algemene maatregelen worden toegepast om infectierisico te beperken:
• weren van zieke medewerkers;
• gebruik van veilige naaldsystemen;
• protocol voor bijt-, krab- of prikaccidenten;
• vaccinatie (DKTP, bof, mazelen en rode hond en tegen hepatitis B. De vaccinatiestatus voor hepatitis B is vast gelegd in het personeelsdossier. Voor DTP geldt een revaccinatie na tien jaar).
</v>
      </c>
      <c r="V22" s="102"/>
      <c r="W22" s="102"/>
      <c r="X22" s="103">
        <f>IF(S22="nvt", "-", IF(R22=Defenities!$I$33,WORKDAY('Basisgegevens RI&amp;E'!$C$14,Defenities!$M$28),IF(R22=Defenities!$I$32,WORKDAY('Basisgegevens RI&amp;E'!$C$14,Defenities!$M$32),IF(R22=Defenities!$I$31,WORKDAY('Basisgegevens RI&amp;E'!$C$14,Defenities!$M$31),IF(R22=Defenities!$I$30,WORKDAY('Basisgegevens RI&amp;E'!$C$14,Defenities!$M$30),IF(R22=Defenities!$I$29,WORKDAY('Basisgegevens RI&amp;E'!$C$14,Defenities!$M$29),WORKDAY('Basisgegevens RI&amp;E'!$C$14,Defenities!$M$28)))))))</f>
        <v>42950</v>
      </c>
      <c r="Y22" s="91"/>
      <c r="Z22" s="104"/>
    </row>
    <row r="23" spans="2:26" ht="73.5" customHeight="1" x14ac:dyDescent="0.25">
      <c r="B23" s="74">
        <f t="shared" si="3"/>
        <v>11</v>
      </c>
      <c r="C23" s="91" t="s">
        <v>50</v>
      </c>
      <c r="D23" s="92" t="s">
        <v>172</v>
      </c>
      <c r="E23" s="93" t="s">
        <v>46</v>
      </c>
      <c r="F23" s="106" t="s">
        <v>316</v>
      </c>
      <c r="G23" s="79" t="s">
        <v>21</v>
      </c>
      <c r="H23" s="94" t="s">
        <v>15</v>
      </c>
      <c r="I23" s="95" t="s">
        <v>21</v>
      </c>
      <c r="J23" s="96" t="s">
        <v>89</v>
      </c>
      <c r="K23" s="97">
        <f>IF(J23="wettelijke verplichting", "", IF(J23=Defenities!$I$20,Defenities!$G$20,IF(J23=Defenities!$I$21,Defenities!$G$21,IF(J23=Defenities!$I$22,Defenities!$G$22,IF(J23=Defenities!$I$23,Defenities!$G$23,Defenities!$G$24)))))</f>
        <v>3</v>
      </c>
      <c r="L23" s="97" t="s">
        <v>55</v>
      </c>
      <c r="M23" s="97">
        <f>IF(J23="wettelijke verplichting"," ",(IF(L23=Defenities!$I$3,Defenities!$G$3,IF(L23=Defenities!$I$4,Defenities!$G$4,IF(L23=Defenities!$I$5,Defenities!$G$5,IF(L23=Defenities!$I$6,Defenities!$G$6,IF(L23=Defenities!$I$7,Defenities!$G$7,IF(L23=Defenities!$I$8,Defenities!$G$8,Defenities!$G$9))))))))</f>
        <v>6</v>
      </c>
      <c r="N23" s="97" t="s">
        <v>96</v>
      </c>
      <c r="O23" s="97">
        <f>IF(J23="wettelijke verplichting", "",IF(N23=Defenities!$I$12,Defenities!$G$12,IF(N23=Defenities!$I$13,Defenities!$G$13,IF(N23=Defenities!$I$14,Defenities!$G$14,IF(N23=Defenities!$I$15,Defenities!$G$15,IF(N23=Defenities!$I$16,Defenities!$G$16,Defenities!$G$17))))))</f>
        <v>6</v>
      </c>
      <c r="P23" s="98">
        <f t="shared" si="0"/>
        <v>108</v>
      </c>
      <c r="Q23" s="98">
        <f>IF(P23="nvt","W",(IF(P23&lt;20,Defenities!$I$28,IF(P23&lt;75,Defenities!$I$29,IF(P23&lt;200,Defenities!$I$30,IF(P23&lt;400,Defenities!$I$31,Defenities!$I$32))))))</f>
        <v>3</v>
      </c>
      <c r="R23" s="99">
        <f t="shared" si="1"/>
        <v>3</v>
      </c>
      <c r="S23" s="100" t="str">
        <f>IF(H23="Ja", "nvt",IF(H23="Niet van toepassing", "nvt",IF(R23=Defenities!$I$32,Defenities!$K$32,IF(R23=Defenities!$I$31,Defenities!$K$31,IF(R23=Defenities!$I$30,Defenities!$K$30,IF(R23=Defenities!$I$29,Defenities!$K$29,IF(R23=Defenities!$I$28,Defenities!$K$28,"Wettelijke verplichting")))))))</f>
        <v>Maatregel vereist</v>
      </c>
      <c r="T23" s="144" t="s">
        <v>317</v>
      </c>
      <c r="U23" s="101" t="str">
        <f t="shared" ref="U23:U31" si="4" xml:space="preserve"> IF(S23="nvt", "",T23)</f>
        <v>Adequate voorlichting over infectierisico's. Daarbij wordt gebruik gemaakt van Informatiekaart infectieziekten. Zie de Informatiekaart infectieziekten.</v>
      </c>
      <c r="V23" s="102" t="s">
        <v>218</v>
      </c>
      <c r="W23" s="102"/>
      <c r="X23" s="103">
        <f>IF(S23="nvt", "-", IF(R23=Defenities!$I$33,WORKDAY('Basisgegevens RI&amp;E'!$C$14,Defenities!$M$28),IF(R23=Defenities!$I$32,WORKDAY('Basisgegevens RI&amp;E'!$C$14,Defenities!$M$32),IF(R23=Defenities!$I$31,WORKDAY('Basisgegevens RI&amp;E'!$C$14,Defenities!$M$31),IF(R23=Defenities!$I$30,WORKDAY('Basisgegevens RI&amp;E'!$C$14,Defenities!$M$30),IF(R23=Defenities!$I$29,WORKDAY('Basisgegevens RI&amp;E'!$C$14,Defenities!$M$29),WORKDAY('Basisgegevens RI&amp;E'!$C$14,Defenities!$M$28)))))))</f>
        <v>42950</v>
      </c>
      <c r="Y23" s="91"/>
      <c r="Z23" s="104"/>
    </row>
    <row r="24" spans="2:26" ht="57" x14ac:dyDescent="0.25">
      <c r="B24" s="74">
        <f t="shared" si="3"/>
        <v>12</v>
      </c>
      <c r="C24" s="91" t="s">
        <v>50</v>
      </c>
      <c r="D24" s="92" t="s">
        <v>173</v>
      </c>
      <c r="E24" s="93" t="s">
        <v>46</v>
      </c>
      <c r="F24" s="106" t="s">
        <v>37</v>
      </c>
      <c r="G24" s="79" t="s">
        <v>222</v>
      </c>
      <c r="H24" s="94" t="s">
        <v>15</v>
      </c>
      <c r="I24" s="95" t="s">
        <v>21</v>
      </c>
      <c r="J24" s="96" t="s">
        <v>89</v>
      </c>
      <c r="K24" s="97">
        <f>IF(J24="wettelijke verplichting", "", IF(J24=Defenities!$I$20,Defenities!$G$20,IF(J24=Defenities!$I$21,Defenities!$G$21,IF(J24=Defenities!$I$22,Defenities!$G$22,IF(J24=Defenities!$I$23,Defenities!$G$23,Defenities!$G$24)))))</f>
        <v>3</v>
      </c>
      <c r="L24" s="97" t="s">
        <v>55</v>
      </c>
      <c r="M24" s="97">
        <f>IF(J24="wettelijke verplichting"," ",(IF(L24=Defenities!$I$3,Defenities!$G$3,IF(L24=Defenities!$I$4,Defenities!$G$4,IF(L24=Defenities!$I$5,Defenities!$G$5,IF(L24=Defenities!$I$6,Defenities!$G$6,IF(L24=Defenities!$I$7,Defenities!$G$7,IF(L24=Defenities!$I$8,Defenities!$G$8,Defenities!$G$9))))))))</f>
        <v>6</v>
      </c>
      <c r="N24" s="97" t="s">
        <v>94</v>
      </c>
      <c r="O24" s="97">
        <f>IF(J24="wettelijke verplichting", "",IF(N24=Defenities!$I$12,Defenities!$G$12,IF(N24=Defenities!$I$13,Defenities!$G$13,IF(N24=Defenities!$I$14,Defenities!$G$14,IF(N24=Defenities!$I$15,Defenities!$G$15,IF(N24=Defenities!$I$16,Defenities!$G$16,Defenities!$G$17))))))</f>
        <v>2</v>
      </c>
      <c r="P24" s="98">
        <f t="shared" si="0"/>
        <v>36</v>
      </c>
      <c r="Q24" s="98">
        <f>IF(P24="nvt","W",(IF(P24&lt;20,Defenities!$I$28,IF(P24&lt;75,Defenities!$I$29,IF(P24&lt;200,Defenities!$I$30,IF(P24&lt;400,Defenities!$I$31,Defenities!$I$32))))))</f>
        <v>2</v>
      </c>
      <c r="R24" s="99">
        <f t="shared" si="1"/>
        <v>2</v>
      </c>
      <c r="S24" s="100" t="str">
        <f>IF(H24="Ja", "nvt",IF(H24="Niet van toepassing", "nvt",IF(R24=Defenities!$I$32,Defenities!$K$32,IF(R24=Defenities!$I$31,Defenities!$K$31,IF(R24=Defenities!$I$30,Defenities!$K$30,IF(R24=Defenities!$I$29,Defenities!$K$29,IF(R24=Defenities!$I$28,Defenities!$K$28,"Wettelijke verplichting")))))))</f>
        <v>Aandacht</v>
      </c>
      <c r="T24" s="144" t="s">
        <v>318</v>
      </c>
      <c r="U24" s="101" t="str">
        <f t="shared" si="4"/>
        <v>Ontwikkel beleid zodat medisch kwetsbare groepen geen risico lopen op infectierisico.</v>
      </c>
      <c r="V24" s="102" t="s">
        <v>218</v>
      </c>
      <c r="W24" s="102"/>
      <c r="X24" s="103">
        <f>IF(S24="nvt", "-", IF(R24=Defenities!$I$33,WORKDAY('Basisgegevens RI&amp;E'!$C$14,Defenities!$M$28),IF(R24=Defenities!$I$32,WORKDAY('Basisgegevens RI&amp;E'!$C$14,Defenities!$M$32),IF(R24=Defenities!$I$31,WORKDAY('Basisgegevens RI&amp;E'!$C$14,Defenities!$M$31),IF(R24=Defenities!$I$30,WORKDAY('Basisgegevens RI&amp;E'!$C$14,Defenities!$M$30),IF(R24=Defenities!$I$29,WORKDAY('Basisgegevens RI&amp;E'!$C$14,Defenities!$M$29),WORKDAY('Basisgegevens RI&amp;E'!$C$14,Defenities!$M$28)))))))</f>
        <v>43132</v>
      </c>
      <c r="Y24" s="91"/>
      <c r="Z24" s="104"/>
    </row>
    <row r="25" spans="2:26" ht="57" x14ac:dyDescent="0.25">
      <c r="B25" s="74">
        <f t="shared" si="3"/>
        <v>13</v>
      </c>
      <c r="C25" s="91" t="s">
        <v>50</v>
      </c>
      <c r="D25" s="92" t="s">
        <v>174</v>
      </c>
      <c r="E25" s="93" t="s">
        <v>46</v>
      </c>
      <c r="F25" s="106" t="s">
        <v>36</v>
      </c>
      <c r="G25" s="79" t="s">
        <v>225</v>
      </c>
      <c r="H25" s="94" t="s">
        <v>15</v>
      </c>
      <c r="I25" s="95" t="s">
        <v>21</v>
      </c>
      <c r="J25" s="96" t="s">
        <v>89</v>
      </c>
      <c r="K25" s="97">
        <f>IF(J25="wettelijke verplichting", "", IF(J25=Defenities!$I$20,Defenities!$G$20,IF(J25=Defenities!$I$21,Defenities!$G$21,IF(J25=Defenities!$I$22,Defenities!$G$22,IF(J25=Defenities!$I$23,Defenities!$G$23,Defenities!$G$24)))))</f>
        <v>3</v>
      </c>
      <c r="L25" s="97" t="s">
        <v>55</v>
      </c>
      <c r="M25" s="97">
        <f>IF(J25="wettelijke verplichting"," ",(IF(L25=Defenities!$I$3,Defenities!$G$3,IF(L25=Defenities!$I$4,Defenities!$G$4,IF(L25=Defenities!$I$5,Defenities!$G$5,IF(L25=Defenities!$I$6,Defenities!$G$6,IF(L25=Defenities!$I$7,Defenities!$G$7,IF(L25=Defenities!$I$8,Defenities!$G$8,Defenities!$G$9))))))))</f>
        <v>6</v>
      </c>
      <c r="N25" s="97" t="s">
        <v>96</v>
      </c>
      <c r="O25" s="97">
        <f>IF(J25="wettelijke verplichting", "",IF(N25=Defenities!$I$12,Defenities!$G$12,IF(N25=Defenities!$I$13,Defenities!$G$13,IF(N25=Defenities!$I$14,Defenities!$G$14,IF(N25=Defenities!$I$15,Defenities!$G$15,IF(N25=Defenities!$I$16,Defenities!$G$16,Defenities!$G$17))))))</f>
        <v>6</v>
      </c>
      <c r="P25" s="98">
        <f t="shared" si="0"/>
        <v>108</v>
      </c>
      <c r="Q25" s="98">
        <f>IF(P25="nvt","W",(IF(P25&lt;20,Defenities!$I$28,IF(P25&lt;75,Defenities!$I$29,IF(P25&lt;200,Defenities!$I$30,IF(P25&lt;400,Defenities!$I$31,Defenities!$I$32))))))</f>
        <v>3</v>
      </c>
      <c r="R25" s="99">
        <f t="shared" si="1"/>
        <v>3</v>
      </c>
      <c r="S25" s="100" t="str">
        <f>IF(H25="Ja", "nvt",IF(H25="Niet van toepassing", "nvt",IF(R25=Defenities!$I$32,Defenities!$K$32,IF(R25=Defenities!$I$31,Defenities!$K$31,IF(R25=Defenities!$I$30,Defenities!$K$30,IF(R25=Defenities!$I$29,Defenities!$K$29,IF(R25=Defenities!$I$28,Defenities!$K$28,"Wettelijke verplichting")))))))</f>
        <v>Maatregel vereist</v>
      </c>
      <c r="T25" s="144" t="s">
        <v>274</v>
      </c>
      <c r="U25" s="101" t="str">
        <f t="shared" si="4"/>
        <v>Protocol 2.6 Infectiepreventie uit LPA8 wordt toegepast. Daarin worden ook bijzondere situaties (MRSA, ebola, onbekende besmetting) uitgewerkt.</v>
      </c>
      <c r="V25" s="102" t="s">
        <v>218</v>
      </c>
      <c r="W25" s="102"/>
      <c r="X25" s="103">
        <f>IF(S25="nvt", "-", IF(R25=Defenities!$I$33,WORKDAY('Basisgegevens RI&amp;E'!$C$14,Defenities!$M$28),IF(R25=Defenities!$I$32,WORKDAY('Basisgegevens RI&amp;E'!$C$14,Defenities!$M$32),IF(R25=Defenities!$I$31,WORKDAY('Basisgegevens RI&amp;E'!$C$14,Defenities!$M$31),IF(R25=Defenities!$I$30,WORKDAY('Basisgegevens RI&amp;E'!$C$14,Defenities!$M$30),IF(R25=Defenities!$I$29,WORKDAY('Basisgegevens RI&amp;E'!$C$14,Defenities!$M$29),WORKDAY('Basisgegevens RI&amp;E'!$C$14,Defenities!$M$28)))))))</f>
        <v>42950</v>
      </c>
      <c r="Y25" s="91"/>
      <c r="Z25" s="104"/>
    </row>
    <row r="26" spans="2:26" ht="99.75" x14ac:dyDescent="0.25">
      <c r="B26" s="74">
        <f t="shared" si="3"/>
        <v>14</v>
      </c>
      <c r="C26" s="91" t="s">
        <v>50</v>
      </c>
      <c r="D26" s="92" t="s">
        <v>175</v>
      </c>
      <c r="E26" s="93" t="s">
        <v>20</v>
      </c>
      <c r="F26" s="78" t="s">
        <v>319</v>
      </c>
      <c r="G26" s="79" t="s">
        <v>320</v>
      </c>
      <c r="H26" s="94" t="s">
        <v>15</v>
      </c>
      <c r="I26" s="95" t="s">
        <v>21</v>
      </c>
      <c r="J26" s="96" t="s">
        <v>91</v>
      </c>
      <c r="K26" s="97">
        <f>IF(J26="wettelijke verplichting", "", IF(J26=Defenities!$I$20,Defenities!$G$20,IF(J26=Defenities!$I$21,Defenities!$G$21,IF(J26=Defenities!$I$22,Defenities!$G$22,IF(J26=Defenities!$I$23,Defenities!$G$23,Defenities!$G$24)))))</f>
        <v>15</v>
      </c>
      <c r="L26" s="97" t="s">
        <v>54</v>
      </c>
      <c r="M26" s="97">
        <f>IF(J26="wettelijke verplichting"," ",(IF(L26=Defenities!$I$3,Defenities!$G$3,IF(L26=Defenities!$I$4,Defenities!$G$4,IF(L26=Defenities!$I$5,Defenities!$G$5,IF(L26=Defenities!$I$6,Defenities!$G$6,IF(L26=Defenities!$I$7,Defenities!$G$7,IF(L26=Defenities!$I$8,Defenities!$G$8,Defenities!$G$9))))))))</f>
        <v>3</v>
      </c>
      <c r="N26" s="97" t="s">
        <v>94</v>
      </c>
      <c r="O26" s="97">
        <f>IF(J26="wettelijke verplichting", "",IF(N26=Defenities!$I$12,Defenities!$G$12,IF(N26=Defenities!$I$13,Defenities!$G$13,IF(N26=Defenities!$I$14,Defenities!$G$14,IF(N26=Defenities!$I$15,Defenities!$G$15,IF(N26=Defenities!$I$16,Defenities!$G$16,Defenities!$G$17))))))</f>
        <v>2</v>
      </c>
      <c r="P26" s="98">
        <f t="shared" si="0"/>
        <v>90</v>
      </c>
      <c r="Q26" s="98">
        <f>IF(P26="nvt","W",(IF(P26&lt;20,Defenities!$I$28,IF(P26&lt;75,Defenities!$I$29,IF(P26&lt;200,Defenities!$I$30,IF(P26&lt;400,Defenities!$I$31,Defenities!$I$32))))))</f>
        <v>3</v>
      </c>
      <c r="R26" s="99">
        <f t="shared" si="1"/>
        <v>3</v>
      </c>
      <c r="S26" s="100" t="str">
        <f>IF(H26="Ja", "nvt",IF(H26="Niet van toepassing", "nvt",IF(R26=Defenities!$I$32,Defenities!$K$32,IF(R26=Defenities!$I$31,Defenities!$K$31,IF(R26=Defenities!$I$30,Defenities!$K$30,IF(R26=Defenities!$I$29,Defenities!$K$29,IF(R26=Defenities!$I$28,Defenities!$K$28,"Wettelijke verplichting")))))))</f>
        <v>Maatregel vereist</v>
      </c>
      <c r="T26" s="144" t="s">
        <v>321</v>
      </c>
      <c r="U26" s="101" t="str">
        <f t="shared" si="4"/>
        <v xml:space="preserve">De ambulance wordt uitgerust met een standaardset van persoonlijke beschermingsmiddelen (helm, veiligheidsbril, adembescherming (mondkapjes), handschoenen, reflecterende hesjes). </v>
      </c>
      <c r="V26" s="102" t="s">
        <v>218</v>
      </c>
      <c r="W26" s="102"/>
      <c r="X26" s="103">
        <f>IF(S26="nvt", "-", IF(R26=Defenities!$I$33,WORKDAY('Basisgegevens RI&amp;E'!$C$14,Defenities!$M$28),IF(R26=Defenities!$I$32,WORKDAY('Basisgegevens RI&amp;E'!$C$14,Defenities!$M$32),IF(R26=Defenities!$I$31,WORKDAY('Basisgegevens RI&amp;E'!$C$14,Defenities!$M$31),IF(R26=Defenities!$I$30,WORKDAY('Basisgegevens RI&amp;E'!$C$14,Defenities!$M$30),IF(R26=Defenities!$I$29,WORKDAY('Basisgegevens RI&amp;E'!$C$14,Defenities!$M$29),WORKDAY('Basisgegevens RI&amp;E'!$C$14,Defenities!$M$28)))))))</f>
        <v>42950</v>
      </c>
      <c r="Y26" s="91"/>
      <c r="Z26" s="104"/>
    </row>
    <row r="27" spans="2:26" ht="99.75" x14ac:dyDescent="0.25">
      <c r="B27" s="74">
        <f t="shared" si="3"/>
        <v>15</v>
      </c>
      <c r="C27" s="91" t="s">
        <v>50</v>
      </c>
      <c r="D27" s="92" t="s">
        <v>176</v>
      </c>
      <c r="E27" s="93" t="s">
        <v>20</v>
      </c>
      <c r="F27" s="78" t="s">
        <v>38</v>
      </c>
      <c r="G27" s="79" t="s">
        <v>21</v>
      </c>
      <c r="H27" s="94" t="s">
        <v>15</v>
      </c>
      <c r="I27" s="95" t="s">
        <v>21</v>
      </c>
      <c r="J27" s="96" t="s">
        <v>91</v>
      </c>
      <c r="K27" s="97">
        <f>IF(J27="wettelijke verplichting", "", IF(J27=Defenities!$I$20,Defenities!$G$20,IF(J27=Defenities!$I$21,Defenities!$G$21,IF(J27=Defenities!$I$22,Defenities!$G$22,IF(J27=Defenities!$I$23,Defenities!$G$23,Defenities!$G$24)))))</f>
        <v>15</v>
      </c>
      <c r="L27" s="97" t="s">
        <v>54</v>
      </c>
      <c r="M27" s="97">
        <f>IF(J27="wettelijke verplichting"," ",(IF(L27=Defenities!$I$3,Defenities!$G$3,IF(L27=Defenities!$I$4,Defenities!$G$4,IF(L27=Defenities!$I$5,Defenities!$G$5,IF(L27=Defenities!$I$6,Defenities!$G$6,IF(L27=Defenities!$I$7,Defenities!$G$7,IF(L27=Defenities!$I$8,Defenities!$G$8,Defenities!$G$9))))))))</f>
        <v>3</v>
      </c>
      <c r="N27" s="97" t="s">
        <v>94</v>
      </c>
      <c r="O27" s="97">
        <f>IF(J27="wettelijke verplichting", "",IF(N27=Defenities!$I$12,Defenities!$G$12,IF(N27=Defenities!$I$13,Defenities!$G$13,IF(N27=Defenities!$I$14,Defenities!$G$14,IF(N27=Defenities!$I$15,Defenities!$G$15,IF(N27=Defenities!$I$16,Defenities!$G$16,Defenities!$G$17))))))</f>
        <v>2</v>
      </c>
      <c r="P27" s="98">
        <f t="shared" si="0"/>
        <v>90</v>
      </c>
      <c r="Q27" s="98">
        <f>IF(P27="nvt","W",(IF(P27&lt;20,Defenities!$I$28,IF(P27&lt;75,Defenities!$I$29,IF(P27&lt;200,Defenities!$I$30,IF(P27&lt;400,Defenities!$I$31,Defenities!$I$32))))))</f>
        <v>3</v>
      </c>
      <c r="R27" s="99">
        <f t="shared" si="1"/>
        <v>3</v>
      </c>
      <c r="S27" s="100" t="str">
        <f>IF(H27="Ja", "nvt",IF(H27="Niet van toepassing", "nvt",IF(R27=Defenities!$I$32,Defenities!$K$32,IF(R27=Defenities!$I$31,Defenities!$K$31,IF(R27=Defenities!$I$30,Defenities!$K$30,IF(R27=Defenities!$I$29,Defenities!$K$29,IF(R27=Defenities!$I$28,Defenities!$K$28,"Wettelijke verplichting")))))))</f>
        <v>Maatregel vereist</v>
      </c>
      <c r="T27" s="144" t="s">
        <v>322</v>
      </c>
      <c r="U27" s="101" t="str">
        <f t="shared" si="4"/>
        <v>Goede afstemming tussen meldkamer en ambulancemedewerkers wordt geborgd.</v>
      </c>
      <c r="V27" s="102" t="s">
        <v>218</v>
      </c>
      <c r="W27" s="102"/>
      <c r="X27" s="103">
        <f>IF(S27="nvt", "-", IF(R27=Defenities!$I$33,WORKDAY('Basisgegevens RI&amp;E'!$C$14,Defenities!$M$28),IF(R27=Defenities!$I$32,WORKDAY('Basisgegevens RI&amp;E'!$C$14,Defenities!$M$32),IF(R27=Defenities!$I$31,WORKDAY('Basisgegevens RI&amp;E'!$C$14,Defenities!$M$31),IF(R27=Defenities!$I$30,WORKDAY('Basisgegevens RI&amp;E'!$C$14,Defenities!$M$30),IF(R27=Defenities!$I$29,WORKDAY('Basisgegevens RI&amp;E'!$C$14,Defenities!$M$29),WORKDAY('Basisgegevens RI&amp;E'!$C$14,Defenities!$M$28)))))))</f>
        <v>42950</v>
      </c>
      <c r="Y27" s="91"/>
      <c r="Z27" s="104"/>
    </row>
    <row r="28" spans="2:26" ht="142.5" x14ac:dyDescent="0.25">
      <c r="B28" s="74">
        <f t="shared" si="3"/>
        <v>16</v>
      </c>
      <c r="C28" s="91" t="s">
        <v>50</v>
      </c>
      <c r="D28" s="92" t="s">
        <v>177</v>
      </c>
      <c r="E28" s="93" t="s">
        <v>20</v>
      </c>
      <c r="F28" s="78" t="s">
        <v>323</v>
      </c>
      <c r="G28" s="79" t="s">
        <v>285</v>
      </c>
      <c r="H28" s="94" t="s">
        <v>15</v>
      </c>
      <c r="I28" s="95" t="s">
        <v>21</v>
      </c>
      <c r="J28" s="96" t="s">
        <v>91</v>
      </c>
      <c r="K28" s="97">
        <f>IF(J28="wettelijke verplichting", "", IF(J28=Defenities!$I$20,Defenities!$G$20,IF(J28=Defenities!$I$21,Defenities!$G$21,IF(J28=Defenities!$I$22,Defenities!$G$22,IF(J28=Defenities!$I$23,Defenities!$G$23,Defenities!$G$24)))))</f>
        <v>15</v>
      </c>
      <c r="L28" s="97" t="s">
        <v>54</v>
      </c>
      <c r="M28" s="97">
        <f>IF(J28="wettelijke verplichting"," ",(IF(L28=Defenities!$I$3,Defenities!$G$3,IF(L28=Defenities!$I$4,Defenities!$G$4,IF(L28=Defenities!$I$5,Defenities!$G$5,IF(L28=Defenities!$I$6,Defenities!$G$6,IF(L28=Defenities!$I$7,Defenities!$G$7,IF(L28=Defenities!$I$8,Defenities!$G$8,Defenities!$G$9))))))))</f>
        <v>3</v>
      </c>
      <c r="N28" s="97" t="s">
        <v>94</v>
      </c>
      <c r="O28" s="97">
        <f>IF(J28="wettelijke verplichting", "",IF(N28=Defenities!$I$12,Defenities!$G$12,IF(N28=Defenities!$I$13,Defenities!$G$13,IF(N28=Defenities!$I$14,Defenities!$G$14,IF(N28=Defenities!$I$15,Defenities!$G$15,IF(N28=Defenities!$I$16,Defenities!$G$16,Defenities!$G$17))))))</f>
        <v>2</v>
      </c>
      <c r="P28" s="98">
        <f t="shared" si="0"/>
        <v>90</v>
      </c>
      <c r="Q28" s="98">
        <f>IF(P28="nvt","W",(IF(P28&lt;20,Defenities!$I$28,IF(P28&lt;75,Defenities!$I$29,IF(P28&lt;200,Defenities!$I$30,IF(P28&lt;400,Defenities!$I$31,Defenities!$I$32))))))</f>
        <v>3</v>
      </c>
      <c r="R28" s="99">
        <f t="shared" si="1"/>
        <v>3</v>
      </c>
      <c r="S28" s="100" t="str">
        <f>IF(H28="Ja", "nvt",IF(H28="Niet van toepassing", "nvt",IF(R28=Defenities!$I$32,Defenities!$K$32,IF(R28=Defenities!$I$31,Defenities!$K$31,IF(R28=Defenities!$I$30,Defenities!$K$30,IF(R28=Defenities!$I$29,Defenities!$K$29,IF(R28=Defenities!$I$28,Defenities!$K$28,"Wettelijke verplichting")))))))</f>
        <v>Maatregel vereist</v>
      </c>
      <c r="T28" s="144" t="s">
        <v>324</v>
      </c>
      <c r="U28" s="101" t="str">
        <f t="shared" si="4"/>
        <v>Training van medewerkers over veiligheidsrisico's bij hulpverleningssituaties. De training van de “Code 1-2-3 of safety” wordt daarbij meegenomen.</v>
      </c>
      <c r="V28" s="102" t="s">
        <v>218</v>
      </c>
      <c r="W28" s="102"/>
      <c r="X28" s="103">
        <f>IF(S28="nvt", "-", IF(R28=Defenities!$I$33,WORKDAY('Basisgegevens RI&amp;E'!$C$14,Defenities!$M$28),IF(R28=Defenities!$I$32,WORKDAY('Basisgegevens RI&amp;E'!$C$14,Defenities!$M$32),IF(R28=Defenities!$I$31,WORKDAY('Basisgegevens RI&amp;E'!$C$14,Defenities!$M$31),IF(R28=Defenities!$I$30,WORKDAY('Basisgegevens RI&amp;E'!$C$14,Defenities!$M$30),IF(R28=Defenities!$I$29,WORKDAY('Basisgegevens RI&amp;E'!$C$14,Defenities!$M$29),WORKDAY('Basisgegevens RI&amp;E'!$C$14,Defenities!$M$28)))))))</f>
        <v>42950</v>
      </c>
      <c r="Y28" s="91"/>
      <c r="Z28" s="104"/>
    </row>
    <row r="29" spans="2:26" ht="228" x14ac:dyDescent="0.25">
      <c r="B29" s="74">
        <f t="shared" si="3"/>
        <v>17</v>
      </c>
      <c r="C29" s="91" t="s">
        <v>50</v>
      </c>
      <c r="D29" s="92" t="s">
        <v>178</v>
      </c>
      <c r="E29" s="93" t="s">
        <v>20</v>
      </c>
      <c r="F29" s="78" t="s">
        <v>325</v>
      </c>
      <c r="G29" s="79" t="s">
        <v>286</v>
      </c>
      <c r="H29" s="94" t="s">
        <v>15</v>
      </c>
      <c r="I29" s="95" t="s">
        <v>21</v>
      </c>
      <c r="J29" s="96" t="s">
        <v>91</v>
      </c>
      <c r="K29" s="97">
        <f>IF(J29="wettelijke verplichting", "", IF(J29=Defenities!$I$20,Defenities!$G$20,IF(J29=Defenities!$I$21,Defenities!$G$21,IF(J29=Defenities!$I$22,Defenities!$G$22,IF(J29=Defenities!$I$23,Defenities!$G$23,Defenities!$G$24)))))</f>
        <v>15</v>
      </c>
      <c r="L29" s="97" t="s">
        <v>54</v>
      </c>
      <c r="M29" s="97">
        <f>IF(J29="wettelijke verplichting"," ",(IF(L29=Defenities!$I$3,Defenities!$G$3,IF(L29=Defenities!$I$4,Defenities!$G$4,IF(L29=Defenities!$I$5,Defenities!$G$5,IF(L29=Defenities!$I$6,Defenities!$G$6,IF(L29=Defenities!$I$7,Defenities!$G$7,IF(L29=Defenities!$I$8,Defenities!$G$8,Defenities!$G$9))))))))</f>
        <v>3</v>
      </c>
      <c r="N29" s="97" t="s">
        <v>94</v>
      </c>
      <c r="O29" s="97">
        <f>IF(J29="wettelijke verplichting", "",IF(N29=Defenities!$I$12,Defenities!$G$12,IF(N29=Defenities!$I$13,Defenities!$G$13,IF(N29=Defenities!$I$14,Defenities!$G$14,IF(N29=Defenities!$I$15,Defenities!$G$15,IF(N29=Defenities!$I$16,Defenities!$G$16,Defenities!$G$17))))))</f>
        <v>2</v>
      </c>
      <c r="P29" s="98">
        <f t="shared" si="0"/>
        <v>90</v>
      </c>
      <c r="Q29" s="98">
        <f>IF(P29="nvt","W",(IF(P29&lt;20,Defenities!$I$28,IF(P29&lt;75,Defenities!$I$29,IF(P29&lt;200,Defenities!$I$30,IF(P29&lt;400,Defenities!$I$31,Defenities!$I$32))))))</f>
        <v>3</v>
      </c>
      <c r="R29" s="99">
        <f t="shared" si="1"/>
        <v>3</v>
      </c>
      <c r="S29" s="100" t="str">
        <f>IF(H29="Ja", "nvt",IF(H29="Niet van toepassing", "nvt",IF(R29=Defenities!$I$32,Defenities!$K$32,IF(R29=Defenities!$I$31,Defenities!$K$31,IF(R29=Defenities!$I$30,Defenities!$K$30,IF(R29=Defenities!$I$29,Defenities!$K$29,IF(R29=Defenities!$I$28,Defenities!$K$28,"Wettelijke verplichting")))))))</f>
        <v>Maatregel vereist</v>
      </c>
      <c r="T29" s="144" t="s">
        <v>326</v>
      </c>
      <c r="U29" s="101" t="str">
        <f t="shared" si="4"/>
        <v xml:space="preserve">Implementatie van een protocol voor risicovolle ongevalssituaties. Maak daarbij gebruik van:
• procedures en afspraken uit LPA8 Protocol 2.1 Grootschalig incident;
• opleiding en training;
• hulpmiddelen.
Zie ook:
• Rood-blauwe boekjes;
• Protocol ‘ambulancezorg op het water’;
• Handreiking kleinschalige chemische decontaminatie.
</v>
      </c>
      <c r="V29" s="102" t="s">
        <v>218</v>
      </c>
      <c r="W29" s="102"/>
      <c r="X29" s="103">
        <f>IF(S29="nvt", "-", IF(R29=Defenities!$I$33,WORKDAY('Basisgegevens RI&amp;E'!$C$14,Defenities!$M$28),IF(R29=Defenities!$I$32,WORKDAY('Basisgegevens RI&amp;E'!$C$14,Defenities!$M$32),IF(R29=Defenities!$I$31,WORKDAY('Basisgegevens RI&amp;E'!$C$14,Defenities!$M$31),IF(R29=Defenities!$I$30,WORKDAY('Basisgegevens RI&amp;E'!$C$14,Defenities!$M$30),IF(R29=Defenities!$I$29,WORKDAY('Basisgegevens RI&amp;E'!$C$14,Defenities!$M$29),WORKDAY('Basisgegevens RI&amp;E'!$C$14,Defenities!$M$28)))))))</f>
        <v>42950</v>
      </c>
      <c r="Y29" s="91"/>
      <c r="Z29" s="104"/>
    </row>
    <row r="30" spans="2:26" ht="313.5" x14ac:dyDescent="0.25">
      <c r="B30" s="74">
        <f t="shared" si="3"/>
        <v>18</v>
      </c>
      <c r="C30" s="91" t="s">
        <v>50</v>
      </c>
      <c r="D30" s="92" t="s">
        <v>179</v>
      </c>
      <c r="E30" s="93" t="s">
        <v>2</v>
      </c>
      <c r="F30" s="78" t="s">
        <v>214</v>
      </c>
      <c r="G30" s="79" t="s">
        <v>420</v>
      </c>
      <c r="H30" s="94" t="s">
        <v>15</v>
      </c>
      <c r="I30" s="95" t="s">
        <v>21</v>
      </c>
      <c r="J30" s="96" t="s">
        <v>99</v>
      </c>
      <c r="K30" s="97" t="str">
        <f>IF(J30="wettelijke verplichting", "", IF(J30=Defenities!$I$20,Defenities!$G$20,IF(J30=Defenities!$I$21,Defenities!$G$21,IF(J30=Defenities!$I$22,Defenities!$G$22,IF(J30=Defenities!$I$23,Defenities!$G$23,Defenities!$G$24)))))</f>
        <v/>
      </c>
      <c r="L30" s="97"/>
      <c r="M30" s="97" t="str">
        <f>IF(J30="wettelijke verplichting"," ",(IF(L30=Defenities!$I$3,Defenities!$G$3,IF(L30=Defenities!$I$4,Defenities!$G$4,IF(L30=Defenities!$I$5,Defenities!$G$5,IF(L30=Defenities!$I$6,Defenities!$G$6,IF(L30=Defenities!$I$7,Defenities!$G$7,IF(L30=Defenities!$I$8,Defenities!$G$8,Defenities!$G$9))))))))</f>
        <v xml:space="preserve"> </v>
      </c>
      <c r="N30" s="97"/>
      <c r="O30" s="97" t="str">
        <f>IF(J30="wettelijke verplichting", "",IF(N30=Defenities!$I$12,Defenities!$G$12,IF(N30=Defenities!$I$13,Defenities!$G$13,IF(N30=Defenities!$I$14,Defenities!$G$14,IF(N30=Defenities!$I$15,Defenities!$G$15,IF(N30=Defenities!$I$16,Defenities!$G$16,Defenities!$G$17))))))</f>
        <v/>
      </c>
      <c r="P30" s="98" t="str">
        <f t="shared" si="0"/>
        <v>nvt</v>
      </c>
      <c r="Q30" s="98" t="str">
        <f>IF(P30="nvt","W",(IF(P30&lt;20,Defenities!$I$28,IF(P30&lt;75,Defenities!$I$29,IF(P30&lt;200,Defenities!$I$30,IF(P30&lt;400,Defenities!$I$31,Defenities!$I$32))))))</f>
        <v>W</v>
      </c>
      <c r="R30" s="99" t="str">
        <f t="shared" si="1"/>
        <v>W</v>
      </c>
      <c r="S30" s="100" t="str">
        <f>IF(H30="Ja", "nvt",IF(H30="Niet van toepassing", "nvt",IF(R30=Defenities!$I$32,Defenities!$K$32,IF(R30=Defenities!$I$31,Defenities!$K$31,IF(R30=Defenities!$I$30,Defenities!$K$30,IF(R30=Defenities!$I$29,Defenities!$K$29,IF(R30=Defenities!$I$28,Defenities!$K$28,"Wettelijke verplichting")))))))</f>
        <v>Wettelijke verplichting</v>
      </c>
      <c r="T30" s="144" t="s">
        <v>287</v>
      </c>
      <c r="U30" s="101" t="str">
        <f t="shared" si="4"/>
        <v>Er wordt een beoordeling van de geluidsblootstelling opgesteld. De motorverpleegkundige (solist) wordt daarbij ook meegenomen. De geluidsbelasting voor deze functie ligt hoger. Voor de beoordeling wordt een deskundige ingeschakeld.</v>
      </c>
      <c r="V30" s="102" t="s">
        <v>218</v>
      </c>
      <c r="W30" s="102"/>
      <c r="X30" s="103">
        <f>IF(S30="nvt", "-", IF(R30=Defenities!$I$33,WORKDAY('Basisgegevens RI&amp;E'!$C$14,Defenities!$M$28),IF(R30=Defenities!$I$32,WORKDAY('Basisgegevens RI&amp;E'!$C$14,Defenities!$M$32),IF(R30=Defenities!$I$31,WORKDAY('Basisgegevens RI&amp;E'!$C$14,Defenities!$M$31),IF(R30=Defenities!$I$30,WORKDAY('Basisgegevens RI&amp;E'!$C$14,Defenities!$M$30),IF(R30=Defenities!$I$29,WORKDAY('Basisgegevens RI&amp;E'!$C$14,Defenities!$M$29),WORKDAY('Basisgegevens RI&amp;E'!$C$14,Defenities!$M$28)))))))</f>
        <v>43132</v>
      </c>
      <c r="Y30" s="91"/>
      <c r="Z30" s="104"/>
    </row>
    <row r="31" spans="2:26" ht="285.75" customHeight="1" x14ac:dyDescent="0.25">
      <c r="B31" s="74">
        <f t="shared" si="3"/>
        <v>19</v>
      </c>
      <c r="C31" s="91" t="s">
        <v>50</v>
      </c>
      <c r="D31" s="92" t="s">
        <v>180</v>
      </c>
      <c r="E31" s="93" t="s">
        <v>2</v>
      </c>
      <c r="F31" s="78" t="s">
        <v>42</v>
      </c>
      <c r="G31" s="79" t="s">
        <v>327</v>
      </c>
      <c r="H31" s="94" t="s">
        <v>15</v>
      </c>
      <c r="I31" s="95" t="s">
        <v>21</v>
      </c>
      <c r="J31" s="96" t="s">
        <v>90</v>
      </c>
      <c r="K31" s="97">
        <f>IF(J31="wettelijke verplichting", "", IF(J31=Defenities!$I$20,Defenities!$G$20,IF(J31=Defenities!$I$21,Defenities!$G$21,IF(J31=Defenities!$I$22,Defenities!$G$22,IF(J31=Defenities!$I$23,Defenities!$G$23,Defenities!$G$24)))))</f>
        <v>7</v>
      </c>
      <c r="L31" s="97" t="s">
        <v>55</v>
      </c>
      <c r="M31" s="97">
        <f>IF(J31="wettelijke verplichting"," ",(IF(L31=Defenities!$I$3,Defenities!$G$3,IF(L31=Defenities!$I$4,Defenities!$G$4,IF(L31=Defenities!$I$5,Defenities!$G$5,IF(L31=Defenities!$I$6,Defenities!$G$6,IF(L31=Defenities!$I$7,Defenities!$G$7,IF(L31=Defenities!$I$8,Defenities!$G$8,Defenities!$G$9))))))))</f>
        <v>6</v>
      </c>
      <c r="N31" s="97" t="s">
        <v>94</v>
      </c>
      <c r="O31" s="97">
        <f>IF(J31="wettelijke verplichting", "",IF(N31=Defenities!$I$12,Defenities!$G$12,IF(N31=Defenities!$I$13,Defenities!$G$13,IF(N31=Defenities!$I$14,Defenities!$G$14,IF(N31=Defenities!$I$15,Defenities!$G$15,IF(N31=Defenities!$I$16,Defenities!$G$16,Defenities!$G$17))))))</f>
        <v>2</v>
      </c>
      <c r="P31" s="98">
        <f t="shared" si="0"/>
        <v>84</v>
      </c>
      <c r="Q31" s="98">
        <f>IF(P31="nvt","W",(IF(P31&lt;20,Defenities!$I$28,IF(P31&lt;75,Defenities!$I$29,IF(P31&lt;200,Defenities!$I$30,IF(P31&lt;400,Defenities!$I$31,Defenities!$I$32))))))</f>
        <v>3</v>
      </c>
      <c r="R31" s="99">
        <f t="shared" si="1"/>
        <v>3</v>
      </c>
      <c r="S31" s="100" t="str">
        <f>IF(H31="Ja", "nvt",IF(H31="Niet van toepassing", "nvt",IF(R31=Defenities!$I$32,Defenities!$K$32,IF(R31=Defenities!$I$31,Defenities!$K$31,IF(R31=Defenities!$I$30,Defenities!$K$30,IF(R31=Defenities!$I$29,Defenities!$K$29,IF(R31=Defenities!$I$28,Defenities!$K$28,"Wettelijke verplichting")))))))</f>
        <v>Maatregel vereist</v>
      </c>
      <c r="T31" s="144" t="s">
        <v>328</v>
      </c>
      <c r="U31" s="101" t="str">
        <f t="shared" si="4"/>
        <v>Passende maatregelen om de geluidsbelasting te beheersen worden ingevoerd. Daarbij wordt eerst naar technische oplossingen gezocht. Als die niet afdoende zijn, wordt goede gehoorbescherming aangeschaft. Zie ook: Informatiekaart gehoorbescherming.</v>
      </c>
      <c r="V31" s="102" t="s">
        <v>218</v>
      </c>
      <c r="W31" s="102"/>
      <c r="X31" s="103">
        <f>IF(S31="nvt", "-", IF(R31=Defenities!$I$33,WORKDAY('Basisgegevens RI&amp;E'!$C$14,Defenities!$M$28),IF(R31=Defenities!$I$32,WORKDAY('Basisgegevens RI&amp;E'!$C$14,Defenities!$M$32),IF(R31=Defenities!$I$31,WORKDAY('Basisgegevens RI&amp;E'!$C$14,Defenities!$M$31),IF(R31=Defenities!$I$30,WORKDAY('Basisgegevens RI&amp;E'!$C$14,Defenities!$M$30),IF(R31=Defenities!$I$29,WORKDAY('Basisgegevens RI&amp;E'!$C$14,Defenities!$M$29),WORKDAY('Basisgegevens RI&amp;E'!$C$14,Defenities!$M$28)))))))</f>
        <v>42950</v>
      </c>
      <c r="Y31" s="91"/>
      <c r="Z31" s="104"/>
    </row>
    <row r="32" spans="2:26" ht="142.5" x14ac:dyDescent="0.25">
      <c r="B32" s="74">
        <f t="shared" si="3"/>
        <v>20</v>
      </c>
      <c r="C32" s="91" t="s">
        <v>50</v>
      </c>
      <c r="D32" s="92" t="s">
        <v>213</v>
      </c>
      <c r="E32" s="93" t="s">
        <v>27</v>
      </c>
      <c r="F32" s="78" t="s">
        <v>288</v>
      </c>
      <c r="G32" s="79" t="s">
        <v>329</v>
      </c>
      <c r="H32" s="94" t="s">
        <v>15</v>
      </c>
      <c r="I32" s="95" t="s">
        <v>218</v>
      </c>
      <c r="J32" s="96" t="s">
        <v>107</v>
      </c>
      <c r="K32" s="97" t="str">
        <f>IF(J32="wettelijke verplichting", "", IF(J32=Defenities!$I$20,Defenities!$G$20,IF(J32=Defenities!$I$21,Defenities!$G$21,IF(J32=Defenities!$I$22,Defenities!$G$22,IF(J32=Defenities!$I$23,Defenities!$G$23,Defenities!$G$24)))))</f>
        <v/>
      </c>
      <c r="L32" s="97"/>
      <c r="M32" s="97"/>
      <c r="N32" s="97"/>
      <c r="O32" s="97"/>
      <c r="P32" s="97" t="str">
        <f t="shared" si="0"/>
        <v>nvt</v>
      </c>
      <c r="Q32" s="98" t="str">
        <f>IF(P32="nvt","W",(IF(P32&lt;20,Defenities!$I$28,IF(P32&lt;75,Defenities!$I$29,IF(P32&lt;200,Defenities!$I$30,IF(P32&lt;400,Defenities!$I$31,Defenities!$I$32))))))</f>
        <v>W</v>
      </c>
      <c r="R32" s="99" t="str">
        <f t="shared" si="1"/>
        <v>W</v>
      </c>
      <c r="S32" s="100" t="str">
        <f>IF(H32="Ja", "nvt",IF(H32="Niet van toepassing", "nvt",IF(R32=Defenities!$I$32,Defenities!$K$32,IF(R32=Defenities!$I$31,Defenities!$K$31,IF(R32=Defenities!$I$30,Defenities!$K$30,IF(R32=Defenities!$I$29,Defenities!$K$29,IF(R32=Defenities!$I$28,Defenities!$K$28,"Wettelijke verplichting")))))))</f>
        <v>Wettelijke verplichting</v>
      </c>
      <c r="T32" s="144" t="s">
        <v>21</v>
      </c>
      <c r="U32" s="101" t="str">
        <f t="shared" ref="U32:U38" si="5" xml:space="preserve"> IF(S32="nvt", "",T32)</f>
        <v xml:space="preserve"> </v>
      </c>
      <c r="V32" s="102"/>
      <c r="W32" s="102"/>
      <c r="X32" s="103">
        <f>IF(S32="nvt", "-", IF(R32=Defenities!$I$33,WORKDAY('Basisgegevens RI&amp;E'!$C$14,Defenities!$M$28),IF(R32=Defenities!$I$32,WORKDAY('Basisgegevens RI&amp;E'!$C$14,Defenities!$M$32),IF(R32=Defenities!$I$31,WORKDAY('Basisgegevens RI&amp;E'!$C$14,Defenities!$M$31),IF(R32=Defenities!$I$30,WORKDAY('Basisgegevens RI&amp;E'!$C$14,Defenities!$M$30),IF(R32=Defenities!$I$29,WORKDAY('Basisgegevens RI&amp;E'!$C$14,Defenities!$M$29),WORKDAY('Basisgegevens RI&amp;E'!$C$14,Defenities!$M$28)))))))</f>
        <v>43132</v>
      </c>
      <c r="Y32" s="91"/>
      <c r="Z32" s="104"/>
    </row>
    <row r="33" spans="2:26" ht="71.25" x14ac:dyDescent="0.25">
      <c r="B33" s="74">
        <f t="shared" si="3"/>
        <v>21</v>
      </c>
      <c r="C33" s="91" t="s">
        <v>50</v>
      </c>
      <c r="D33" s="92" t="s">
        <v>232</v>
      </c>
      <c r="E33" s="93" t="s">
        <v>28</v>
      </c>
      <c r="F33" s="78" t="s">
        <v>330</v>
      </c>
      <c r="G33" s="79" t="s">
        <v>231</v>
      </c>
      <c r="H33" s="94" t="s">
        <v>15</v>
      </c>
      <c r="I33" s="95" t="s">
        <v>21</v>
      </c>
      <c r="J33" s="96" t="s">
        <v>88</v>
      </c>
      <c r="K33" s="97">
        <f>IF(J33="wettelijke verplichting", "", IF(J33=Defenities!$I$20,Defenities!$G$20,IF(J33=Defenities!$I$21,Defenities!$G$21,IF(J33=Defenities!$I$22,Defenities!$G$22,IF(J33=Defenities!$I$23,Defenities!$G$23,Defenities!$G$24)))))</f>
        <v>1</v>
      </c>
      <c r="L33" s="97" t="s">
        <v>54</v>
      </c>
      <c r="M33" s="97">
        <f>IF(J33="wettelijke verplichting"," ",(IF(L33=Defenities!$I$3,Defenities!$G$3,IF(L33=Defenities!$I$4,Defenities!$G$4,IF(L33=Defenities!$I$5,Defenities!$G$5,IF(L33=Defenities!$I$6,Defenities!$G$6,IF(L33=Defenities!$I$7,Defenities!$G$7,IF(L33=Defenities!$I$8,Defenities!$G$8,Defenities!$G$9))))))))</f>
        <v>3</v>
      </c>
      <c r="N33" s="97" t="s">
        <v>96</v>
      </c>
      <c r="O33" s="97">
        <f>IF(J33="wettelijke verplichting", "",IF(N33=Defenities!$I$12,Defenities!$G$12,IF(N33=Defenities!$I$13,Defenities!$G$13,IF(N33=Defenities!$I$14,Defenities!$G$14,IF(N33=Defenities!$I$15,Defenities!$G$15,IF(N33=Defenities!$I$16,Defenities!$G$16,Defenities!$G$17))))))</f>
        <v>6</v>
      </c>
      <c r="P33" s="98">
        <f t="shared" si="0"/>
        <v>18</v>
      </c>
      <c r="Q33" s="98">
        <f>IF(P33="nvt","W",(IF(P33&lt;20,Defenities!$I$28,IF(P33&lt;75,Defenities!$I$29,IF(P33&lt;200,Defenities!$I$30,IF(P33&lt;400,Defenities!$I$31,Defenities!$I$32))))))</f>
        <v>1</v>
      </c>
      <c r="R33" s="99">
        <f t="shared" si="1"/>
        <v>1</v>
      </c>
      <c r="S33" s="100" t="str">
        <f>IF(H33="Ja", "nvt",IF(H33="Niet van toepassing", "nvt",IF(R33=Defenities!$I$32,Defenities!$K$32,IF(R33=Defenities!$I$31,Defenities!$K$31,IF(R33=Defenities!$I$30,Defenities!$K$30,IF(R33=Defenities!$I$29,Defenities!$K$29,IF(R33=Defenities!$I$28,Defenities!$K$28,"Wettelijke verplichting")))))))</f>
        <v>Een keer doen</v>
      </c>
      <c r="T33" s="144" t="s">
        <v>21</v>
      </c>
      <c r="U33" s="101" t="str">
        <f t="shared" si="5"/>
        <v xml:space="preserve"> </v>
      </c>
      <c r="V33" s="102" t="s">
        <v>218</v>
      </c>
      <c r="W33" s="102"/>
      <c r="X33" s="103">
        <f>IF(S33="nvt", "-", IF(R33=Defenities!$I$33,WORKDAY('Basisgegevens RI&amp;E'!$C$14,Defenities!$M$28),IF(R33=Defenities!$I$32,WORKDAY('Basisgegevens RI&amp;E'!$C$14,Defenities!$M$32),IF(R33=Defenities!$I$31,WORKDAY('Basisgegevens RI&amp;E'!$C$14,Defenities!$M$31),IF(R33=Defenities!$I$30,WORKDAY('Basisgegevens RI&amp;E'!$C$14,Defenities!$M$30),IF(R33=Defenities!$I$29,WORKDAY('Basisgegevens RI&amp;E'!$C$14,Defenities!$M$29),WORKDAY('Basisgegevens RI&amp;E'!$C$14,Defenities!$M$28)))))))</f>
        <v>43132</v>
      </c>
      <c r="Y33" s="91"/>
      <c r="Z33" s="104"/>
    </row>
    <row r="34" spans="2:26" ht="256.5" customHeight="1" x14ac:dyDescent="0.25">
      <c r="B34" s="74">
        <f t="shared" si="3"/>
        <v>22</v>
      </c>
      <c r="C34" s="91" t="s">
        <v>50</v>
      </c>
      <c r="D34" s="92" t="s">
        <v>238</v>
      </c>
      <c r="E34" s="93" t="s">
        <v>28</v>
      </c>
      <c r="F34" s="78" t="s">
        <v>273</v>
      </c>
      <c r="G34" s="79" t="s">
        <v>331</v>
      </c>
      <c r="H34" s="94" t="s">
        <v>15</v>
      </c>
      <c r="I34" s="95" t="s">
        <v>21</v>
      </c>
      <c r="J34" s="96" t="s">
        <v>90</v>
      </c>
      <c r="K34" s="97">
        <f>IF(J34="wettelijke verplichting", "", IF(J34=Defenities!$I$20,Defenities!$G$20,IF(J34=Defenities!$I$21,Defenities!$G$21,IF(J34=Defenities!$I$22,Defenities!$G$22,IF(J34=Defenities!$I$23,Defenities!$G$23,Defenities!$G$24)))))</f>
        <v>7</v>
      </c>
      <c r="L34" s="97" t="s">
        <v>82</v>
      </c>
      <c r="M34" s="97">
        <f>IF(J34="wettelijke verplichting"," ",(IF(L34=Defenities!$I$3,Defenities!$G$3,IF(L34=Defenities!$I$4,Defenities!$G$4,IF(L34=Defenities!$I$5,Defenities!$G$5,IF(L34=Defenities!$I$6,Defenities!$G$6,IF(L34=Defenities!$I$7,Defenities!$G$7,IF(L34=Defenities!$I$8,Defenities!$G$8,Defenities!$G$9))))))))</f>
        <v>0.5</v>
      </c>
      <c r="N34" s="97" t="s">
        <v>57</v>
      </c>
      <c r="O34" s="97">
        <f>IF(J34="wettelijke verplichting", "",IF(N34=Defenities!$I$12,Defenities!$G$12,IF(N34=Defenities!$I$13,Defenities!$G$13,IF(N34=Defenities!$I$14,Defenities!$G$14,IF(N34=Defenities!$I$15,Defenities!$G$15,IF(N34=Defenities!$I$16,Defenities!$G$16,Defenities!$G$17))))))</f>
        <v>10</v>
      </c>
      <c r="P34" s="98">
        <f t="shared" si="0"/>
        <v>35</v>
      </c>
      <c r="Q34" s="98">
        <f>IF(P34="nvt","W",(IF(P34&lt;20,Defenities!$I$28,IF(P34&lt;75,Defenities!$I$29,IF(P34&lt;200,Defenities!$I$30,IF(P34&lt;400,Defenities!$I$31,Defenities!$I$32))))))</f>
        <v>2</v>
      </c>
      <c r="R34" s="99">
        <f t="shared" si="1"/>
        <v>2</v>
      </c>
      <c r="S34" s="100" t="str">
        <f>IF(H34="Ja", "nvt",IF(H34="Niet van toepassing", "nvt",IF(R34=Defenities!$I$32,Defenities!$K$32,IF(R34=Defenities!$I$31,Defenities!$K$31,IF(R34=Defenities!$I$30,Defenities!$K$30,IF(R34=Defenities!$I$29,Defenities!$K$29,IF(R34=Defenities!$I$28,Defenities!$K$28,"Wettelijke verplichting")))))))</f>
        <v>Aandacht</v>
      </c>
      <c r="T34" s="144" t="s">
        <v>21</v>
      </c>
      <c r="U34" s="101" t="str">
        <f t="shared" si="5"/>
        <v xml:space="preserve"> </v>
      </c>
      <c r="V34" s="102" t="s">
        <v>218</v>
      </c>
      <c r="W34" s="102"/>
      <c r="X34" s="103">
        <f>IF(S34="nvt", "-", IF(R34=Defenities!$I$33,WORKDAY('Basisgegevens RI&amp;E'!$C$14,Defenities!$M$28),IF(R34=Defenities!$I$32,WORKDAY('Basisgegevens RI&amp;E'!$C$14,Defenities!$M$32),IF(R34=Defenities!$I$31,WORKDAY('Basisgegevens RI&amp;E'!$C$14,Defenities!$M$31),IF(R34=Defenities!$I$30,WORKDAY('Basisgegevens RI&amp;E'!$C$14,Defenities!$M$30),IF(R34=Defenities!$I$29,WORKDAY('Basisgegevens RI&amp;E'!$C$14,Defenities!$M$29),WORKDAY('Basisgegevens RI&amp;E'!$C$14,Defenities!$M$28)))))))</f>
        <v>43132</v>
      </c>
      <c r="Y34" s="91"/>
      <c r="Z34" s="104"/>
    </row>
    <row r="35" spans="2:26" ht="228" x14ac:dyDescent="0.25">
      <c r="B35" s="74">
        <f t="shared" si="3"/>
        <v>23</v>
      </c>
      <c r="C35" s="91" t="s">
        <v>50</v>
      </c>
      <c r="D35" s="92" t="s">
        <v>239</v>
      </c>
      <c r="E35" s="93" t="s">
        <v>28</v>
      </c>
      <c r="F35" s="106" t="s">
        <v>219</v>
      </c>
      <c r="G35" s="79" t="s">
        <v>332</v>
      </c>
      <c r="H35" s="94" t="s">
        <v>15</v>
      </c>
      <c r="I35" s="95" t="s">
        <v>21</v>
      </c>
      <c r="J35" s="96" t="s">
        <v>88</v>
      </c>
      <c r="K35" s="97">
        <f>IF(J35="wettelijke verplichting", "", IF(J35=Defenities!$I$20,Defenities!$G$20,IF(J35=Defenities!$I$21,Defenities!$G$21,IF(J35=Defenities!$I$22,Defenities!$G$22,IF(J35=Defenities!$I$23,Defenities!$G$23,Defenities!$G$24)))))</f>
        <v>1</v>
      </c>
      <c r="L35" s="97" t="s">
        <v>54</v>
      </c>
      <c r="M35" s="97">
        <f>IF(J35="wettelijke verplichting"," ",(IF(L35=Defenities!$I$3,Defenities!$G$3,IF(L35=Defenities!$I$4,Defenities!$G$4,IF(L35=Defenities!$I$5,Defenities!$G$5,IF(L35=Defenities!$I$6,Defenities!$G$6,IF(L35=Defenities!$I$7,Defenities!$G$7,IF(L35=Defenities!$I$8,Defenities!$G$8,Defenities!$G$9))))))))</f>
        <v>3</v>
      </c>
      <c r="N35" s="97" t="s">
        <v>96</v>
      </c>
      <c r="O35" s="97">
        <f>IF(J35="wettelijke verplichting", "",IF(N35=Defenities!$I$12,Defenities!$G$12,IF(N35=Defenities!$I$13,Defenities!$G$13,IF(N35=Defenities!$I$14,Defenities!$G$14,IF(N35=Defenities!$I$15,Defenities!$G$15,IF(N35=Defenities!$I$16,Defenities!$G$16,Defenities!$G$17))))))</f>
        <v>6</v>
      </c>
      <c r="P35" s="98">
        <f t="shared" si="0"/>
        <v>18</v>
      </c>
      <c r="Q35" s="98">
        <f>IF(P35="nvt","W",(IF(P35&lt;20,Defenities!$I$28,IF(P35&lt;75,Defenities!$I$29,IF(P35&lt;200,Defenities!$I$30,IF(P35&lt;400,Defenities!$I$31,Defenities!$I$32))))))</f>
        <v>1</v>
      </c>
      <c r="R35" s="99">
        <f t="shared" si="1"/>
        <v>1</v>
      </c>
      <c r="S35" s="100" t="str">
        <f>IF(H35="Ja", "nvt",IF(H35="Niet van toepassing", "nvt",IF(R35=Defenities!$I$32,Defenities!$K$32,IF(R35=Defenities!$I$31,Defenities!$K$31,IF(R35=Defenities!$I$30,Defenities!$K$30,IF(R35=Defenities!$I$29,Defenities!$K$29,IF(R35=Defenities!$I$28,Defenities!$K$28,"Wettelijke verplichting")))))))</f>
        <v>Een keer doen</v>
      </c>
      <c r="T35" s="144" t="s">
        <v>275</v>
      </c>
      <c r="U35" s="101" t="str">
        <f t="shared" si="5"/>
        <v>Onderzoek naar de oorzaak van een onbehagelijk binnenklimaat. Daarbij worden in ieder geval de volgende mogelijke oorzaken ondezocht:
• onvoldoende ventilatie;
• slechte beheersing binnentemperatuur;
• tocht.</v>
      </c>
      <c r="V35" s="102" t="s">
        <v>218</v>
      </c>
      <c r="W35" s="102"/>
      <c r="X35" s="103">
        <f>IF(S35="nvt", "-", IF(R35=Defenities!$I$33,WORKDAY('Basisgegevens RI&amp;E'!$C$14,Defenities!$M$28),IF(R35=Defenities!$I$32,WORKDAY('Basisgegevens RI&amp;E'!$C$14,Defenities!$M$32),IF(R35=Defenities!$I$31,WORKDAY('Basisgegevens RI&amp;E'!$C$14,Defenities!$M$31),IF(R35=Defenities!$I$30,WORKDAY('Basisgegevens RI&amp;E'!$C$14,Defenities!$M$30),IF(R35=Defenities!$I$29,WORKDAY('Basisgegevens RI&amp;E'!$C$14,Defenities!$M$29),WORKDAY('Basisgegevens RI&amp;E'!$C$14,Defenities!$M$28)))))))</f>
        <v>43132</v>
      </c>
      <c r="Y35" s="91"/>
      <c r="Z35" s="104"/>
    </row>
    <row r="36" spans="2:26" ht="213.75" x14ac:dyDescent="0.25">
      <c r="B36" s="74">
        <f t="shared" si="3"/>
        <v>24</v>
      </c>
      <c r="C36" s="91" t="s">
        <v>50</v>
      </c>
      <c r="D36" s="92" t="s">
        <v>240</v>
      </c>
      <c r="E36" s="93" t="s">
        <v>45</v>
      </c>
      <c r="F36" s="78" t="s">
        <v>45</v>
      </c>
      <c r="G36" s="79" t="s">
        <v>333</v>
      </c>
      <c r="H36" s="94" t="s">
        <v>15</v>
      </c>
      <c r="I36" s="95" t="s">
        <v>21</v>
      </c>
      <c r="J36" s="96" t="s">
        <v>89</v>
      </c>
      <c r="K36" s="97">
        <f>IF(J36="wettelijke verplichting", "", IF(J36=Defenities!$I$20,Defenities!$G$20,IF(J36=Defenities!$I$21,Defenities!$G$21,IF(J36=Defenities!$I$22,Defenities!$G$22,IF(J36=Defenities!$I$23,Defenities!$G$23,Defenities!$G$24)))))</f>
        <v>3</v>
      </c>
      <c r="L36" s="97" t="s">
        <v>82</v>
      </c>
      <c r="M36" s="97">
        <f>IF(J36="wettelijke verplichting"," ",(IF(L36=Defenities!$I$3,Defenities!$G$3,IF(L36=Defenities!$I$4,Defenities!$G$4,IF(L36=Defenities!$I$5,Defenities!$G$5,IF(L36=Defenities!$I$6,Defenities!$G$6,IF(L36=Defenities!$I$7,Defenities!$G$7,IF(L36=Defenities!$I$8,Defenities!$G$8,Defenities!$G$9))))))))</f>
        <v>0.5</v>
      </c>
      <c r="N36" s="97" t="s">
        <v>93</v>
      </c>
      <c r="O36" s="97">
        <f>IF(J36="wettelijke verplichting", "",IF(N36=Defenities!$I$12,Defenities!$G$12,IF(N36=Defenities!$I$13,Defenities!$G$13,IF(N36=Defenities!$I$14,Defenities!$G$14,IF(N36=Defenities!$I$15,Defenities!$G$15,IF(N36=Defenities!$I$16,Defenities!$G$16,Defenities!$G$17))))))</f>
        <v>1</v>
      </c>
      <c r="P36" s="98">
        <f t="shared" si="0"/>
        <v>1.5</v>
      </c>
      <c r="Q36" s="98">
        <f>IF(P36="nvt","W",(IF(P36&lt;20,Defenities!$I$28,IF(P36&lt;75,Defenities!$I$29,IF(P36&lt;200,Defenities!$I$30,IF(P36&lt;400,Defenities!$I$31,Defenities!$I$32))))))</f>
        <v>1</v>
      </c>
      <c r="R36" s="99">
        <f t="shared" si="1"/>
        <v>1</v>
      </c>
      <c r="S36" s="100" t="str">
        <f>IF(H36="Ja", "nvt",IF(H36="Niet van toepassing", "nvt",IF(R36=Defenities!$I$32,Defenities!$K$32,IF(R36=Defenities!$I$31,Defenities!$K$31,IF(R36=Defenities!$I$30,Defenities!$K$30,IF(R36=Defenities!$I$29,Defenities!$K$29,IF(R36=Defenities!$I$28,Defenities!$K$28,"Wettelijke verplichting")))))))</f>
        <v>Een keer doen</v>
      </c>
      <c r="T36" s="144" t="s">
        <v>21</v>
      </c>
      <c r="U36" s="101" t="str">
        <f t="shared" si="5"/>
        <v xml:space="preserve"> </v>
      </c>
      <c r="V36" s="102" t="s">
        <v>218</v>
      </c>
      <c r="W36" s="102"/>
      <c r="X36" s="103">
        <f>IF(S36="nvt", "-", IF(R36=Defenities!$I$33,WORKDAY('Basisgegevens RI&amp;E'!$C$14,Defenities!$M$28),IF(R36=Defenities!$I$32,WORKDAY('Basisgegevens RI&amp;E'!$C$14,Defenities!$M$32),IF(R36=Defenities!$I$31,WORKDAY('Basisgegevens RI&amp;E'!$C$14,Defenities!$M$31),IF(R36=Defenities!$I$30,WORKDAY('Basisgegevens RI&amp;E'!$C$14,Defenities!$M$30),IF(R36=Defenities!$I$29,WORKDAY('Basisgegevens RI&amp;E'!$C$14,Defenities!$M$29),WORKDAY('Basisgegevens RI&amp;E'!$C$14,Defenities!$M$28)))))))</f>
        <v>43132</v>
      </c>
      <c r="Y36" s="91"/>
      <c r="Z36" s="104"/>
    </row>
    <row r="37" spans="2:26" ht="288" customHeight="1" x14ac:dyDescent="0.25">
      <c r="B37" s="74">
        <f t="shared" si="3"/>
        <v>25</v>
      </c>
      <c r="C37" s="91" t="s">
        <v>19</v>
      </c>
      <c r="D37" s="92" t="s">
        <v>125</v>
      </c>
      <c r="E37" s="93" t="s">
        <v>17</v>
      </c>
      <c r="F37" s="78" t="s">
        <v>263</v>
      </c>
      <c r="G37" s="79" t="s">
        <v>334</v>
      </c>
      <c r="H37" s="94" t="s">
        <v>15</v>
      </c>
      <c r="I37" s="95" t="s">
        <v>21</v>
      </c>
      <c r="J37" s="96" t="s">
        <v>89</v>
      </c>
      <c r="K37" s="97">
        <f>IF(J37="wettelijke verplichting", "", IF(J37=Defenities!$I$20,Defenities!$G$20,IF(J37=Defenities!$I$21,Defenities!$G$21,IF(J37=Defenities!$I$22,Defenities!$G$22,IF(J37=Defenities!$I$23,Defenities!$G$23,Defenities!$G$24)))))</f>
        <v>3</v>
      </c>
      <c r="L37" s="97" t="s">
        <v>55</v>
      </c>
      <c r="M37" s="97">
        <f>IF(J37="wettelijke verplichting"," ",(IF(L37=Defenities!$I$3,Defenities!$G$3,IF(L37=Defenities!$I$4,Defenities!$G$4,IF(L37=Defenities!$I$5,Defenities!$G$5,IF(L37=Defenities!$I$6,Defenities!$G$6,IF(L37=Defenities!$I$7,Defenities!$G$7,IF(L37=Defenities!$I$8,Defenities!$G$8,Defenities!$G$9))))))))</f>
        <v>6</v>
      </c>
      <c r="N37" s="97" t="s">
        <v>96</v>
      </c>
      <c r="O37" s="97">
        <f>IF(J37="wettelijke verplichting", "",IF(N37=Defenities!$I$12,Defenities!$G$12,IF(N37=Defenities!$I$13,Defenities!$G$13,IF(N37=Defenities!$I$14,Defenities!$G$14,IF(N37=Defenities!$I$15,Defenities!$G$15,IF(N37=Defenities!$I$16,Defenities!$G$16,Defenities!$G$17))))))</f>
        <v>6</v>
      </c>
      <c r="P37" s="98">
        <f t="shared" si="0"/>
        <v>108</v>
      </c>
      <c r="Q37" s="98">
        <f>IF(P37="nvt","W",(IF(P37&lt;20,Defenities!$I$28,IF(P37&lt;75,Defenities!$I$29,IF(P37&lt;200,Defenities!$I$30,IF(P37&lt;400,Defenities!$I$31,Defenities!$I$32))))))</f>
        <v>3</v>
      </c>
      <c r="R37" s="99">
        <f t="shared" si="1"/>
        <v>3</v>
      </c>
      <c r="S37" s="100" t="str">
        <f>IF(H37="Ja", "nvt",IF(H37="Niet van toepassing", "nvt",IF(R37=Defenities!$I$32,Defenities!$K$32,IF(R37=Defenities!$I$31,Defenities!$K$31,IF(R37=Defenities!$I$30,Defenities!$K$30,IF(R37=Defenities!$I$29,Defenities!$K$29,IF(R37=Defenities!$I$28,Defenities!$K$28,"Wettelijke verplichting")))))))</f>
        <v>Maatregel vereist</v>
      </c>
      <c r="T37" s="144" t="s">
        <v>373</v>
      </c>
      <c r="U37" s="101" t="str">
        <f t="shared" si="5"/>
        <v xml:space="preserve">De teams maken een verbeterplan. Input voor het verbeterplan zijn de volgende instrumenten:
• Leidraad voor de medewerker;
• Leidraad voor de leidinggevende;
• Werkpakket psychische belasting;
• Periodieke Arbeidsgezondheidskundige Monitor; 
• Het sta-even-stil-bij-je-stressboekje;  
• Het let-op-je-leefstijlboekje.
Zie ook de Arbocatalogus Ambulancezorg. 
</v>
      </c>
      <c r="V37" s="102" t="s">
        <v>218</v>
      </c>
      <c r="W37" s="102"/>
      <c r="X37" s="103">
        <f>IF(S37="nvt", "-", IF(R37=Defenities!$I$33,WORKDAY('Basisgegevens RI&amp;E'!$C$14,Defenities!$M$28),IF(R37=Defenities!$I$32,WORKDAY('Basisgegevens RI&amp;E'!$C$14,Defenities!$M$32),IF(R37=Defenities!$I$31,WORKDAY('Basisgegevens RI&amp;E'!$C$14,Defenities!$M$31),IF(R37=Defenities!$I$30,WORKDAY('Basisgegevens RI&amp;E'!$C$14,Defenities!$M$30),IF(R37=Defenities!$I$29,WORKDAY('Basisgegevens RI&amp;E'!$C$14,Defenities!$M$29),WORKDAY('Basisgegevens RI&amp;E'!$C$14,Defenities!$M$28)))))))</f>
        <v>42950</v>
      </c>
      <c r="Y37" s="91"/>
      <c r="Z37" s="104"/>
    </row>
    <row r="38" spans="2:26" ht="326.25" customHeight="1" x14ac:dyDescent="0.25">
      <c r="B38" s="74">
        <f t="shared" si="3"/>
        <v>26</v>
      </c>
      <c r="C38" s="91" t="s">
        <v>19</v>
      </c>
      <c r="D38" s="92" t="s">
        <v>124</v>
      </c>
      <c r="E38" s="93" t="s">
        <v>3</v>
      </c>
      <c r="F38" s="78" t="s">
        <v>34</v>
      </c>
      <c r="G38" s="79" t="s">
        <v>335</v>
      </c>
      <c r="H38" s="94" t="s">
        <v>15</v>
      </c>
      <c r="I38" s="95" t="s">
        <v>21</v>
      </c>
      <c r="J38" s="96" t="s">
        <v>89</v>
      </c>
      <c r="K38" s="97">
        <f>IF(J38="wettelijke verplichting", "", IF(J38=Defenities!$I$20,Defenities!$G$20,IF(J38=Defenities!$I$21,Defenities!$G$21,IF(J38=Defenities!$I$22,Defenities!$G$22,IF(J38=Defenities!$I$23,Defenities!$G$23,Defenities!$G$24)))))</f>
        <v>3</v>
      </c>
      <c r="L38" s="97" t="s">
        <v>54</v>
      </c>
      <c r="M38" s="97">
        <f>IF(J38="wettelijke verplichting"," ",(IF(L38=Defenities!$I$3,Defenities!$G$3,IF(L38=Defenities!$I$4,Defenities!$G$4,IF(L38=Defenities!$I$5,Defenities!$G$5,IF(L38=Defenities!$I$6,Defenities!$G$6,IF(L38=Defenities!$I$7,Defenities!$G$7,IF(L38=Defenities!$I$8,Defenities!$G$8,Defenities!$G$9))))))))</f>
        <v>3</v>
      </c>
      <c r="N38" s="97" t="s">
        <v>96</v>
      </c>
      <c r="O38" s="97">
        <f>IF(J38="wettelijke verplichting", "",IF(N38=Defenities!$I$12,Defenities!$G$12,IF(N38=Defenities!$I$13,Defenities!$G$13,IF(N38=Defenities!$I$14,Defenities!$G$14,IF(N38=Defenities!$I$15,Defenities!$G$15,IF(N38=Defenities!$I$16,Defenities!$G$16,Defenities!$G$17))))))</f>
        <v>6</v>
      </c>
      <c r="P38" s="98">
        <f t="shared" si="0"/>
        <v>54</v>
      </c>
      <c r="Q38" s="98">
        <f>IF(P38="nvt","W",(IF(P38&lt;20,Defenities!$I$28,IF(P38&lt;75,Defenities!$I$29,IF(P38&lt;200,Defenities!$I$30,IF(P38&lt;400,Defenities!$I$31,Defenities!$I$32))))))</f>
        <v>2</v>
      </c>
      <c r="R38" s="99">
        <f t="shared" si="1"/>
        <v>2</v>
      </c>
      <c r="S38" s="100" t="str">
        <f>IF(H38="Ja", "nvt",IF(H38="Niet van toepassing", "nvt",IF(R38=Defenities!$I$32,Defenities!$K$32,IF(R38=Defenities!$I$31,Defenities!$K$31,IF(R38=Defenities!$I$30,Defenities!$K$30,IF(R38=Defenities!$I$29,Defenities!$K$29,IF(R38=Defenities!$I$28,Defenities!$K$28,"Wettelijke verplichting")))))))</f>
        <v>Aandacht</v>
      </c>
      <c r="T38" s="144" t="s">
        <v>336</v>
      </c>
      <c r="U38" s="101" t="str">
        <f t="shared" si="5"/>
        <v xml:space="preserve">Ergonomische inrichting van de kantoorwerkplekken. Eén of meerdere van de volgende maatregelen worden daarbij toegepast:
• voorlichting en instructie;
• aanpassing van de werktaken;
• aanpassing van de afstand en/of hoogte van het beeldscherm;
• gebruik van een beeldschermbril;
• aanpassing van de zithoogte en/of het werkblad zo nodig met gebruik van voetensteun;
• ondersteuning van de onderarm;
• aanpassing van de stoel (diepte zitting, rug- en armsteun);
• gebruik van een documenthouder;
• aanpassing van invoermedium (muis, toetsenbord, gebruik sneltoetsen, spraakherkenning);
• aanpassing van de verlichting (verlichtingsniveau en/of hoek van verlichting).
</v>
      </c>
      <c r="V38" s="102" t="s">
        <v>218</v>
      </c>
      <c r="W38" s="102"/>
      <c r="X38" s="103">
        <f>IF(S38="nvt", "-", IF(R38=Defenities!$I$33,WORKDAY('Basisgegevens RI&amp;E'!$C$14,Defenities!$M$28),IF(R38=Defenities!$I$32,WORKDAY('Basisgegevens RI&amp;E'!$C$14,Defenities!$M$32),IF(R38=Defenities!$I$31,WORKDAY('Basisgegevens RI&amp;E'!$C$14,Defenities!$M$31),IF(R38=Defenities!$I$30,WORKDAY('Basisgegevens RI&amp;E'!$C$14,Defenities!$M$30),IF(R38=Defenities!$I$29,WORKDAY('Basisgegevens RI&amp;E'!$C$14,Defenities!$M$29),WORKDAY('Basisgegevens RI&amp;E'!$C$14,Defenities!$M$28)))))))</f>
        <v>43132</v>
      </c>
      <c r="Y38" s="91"/>
      <c r="Z38" s="104"/>
    </row>
    <row r="39" spans="2:26" ht="131.25" customHeight="1" x14ac:dyDescent="0.25">
      <c r="B39" s="74">
        <f t="shared" si="3"/>
        <v>27</v>
      </c>
      <c r="C39" s="91" t="s">
        <v>19</v>
      </c>
      <c r="D39" s="92" t="s">
        <v>126</v>
      </c>
      <c r="E39" s="93" t="s">
        <v>27</v>
      </c>
      <c r="F39" s="78" t="s">
        <v>288</v>
      </c>
      <c r="G39" s="79" t="s">
        <v>329</v>
      </c>
      <c r="H39" s="94" t="s">
        <v>15</v>
      </c>
      <c r="I39" s="95" t="s">
        <v>218</v>
      </c>
      <c r="J39" s="96" t="s">
        <v>107</v>
      </c>
      <c r="K39" s="97" t="str">
        <f>IF(J39="wettelijke verplichting", "", IF(J39=Defenities!$I$20,Defenities!$G$20,IF(J39=Defenities!$I$21,Defenities!$G$21,IF(J39=Defenities!$I$22,Defenities!$G$22,IF(J39=Defenities!$I$23,Defenities!$G$23,Defenities!$G$24)))))</f>
        <v/>
      </c>
      <c r="L39" s="97"/>
      <c r="M39" s="97"/>
      <c r="N39" s="97"/>
      <c r="O39" s="97"/>
      <c r="P39" s="97" t="str">
        <f t="shared" si="0"/>
        <v>nvt</v>
      </c>
      <c r="Q39" s="98" t="str">
        <f>IF(P39="nvt","W",(IF(P39&lt;20,Defenities!$I$28,IF(P39&lt;75,Defenities!$I$29,IF(P39&lt;200,Defenities!$I$30,IF(P39&lt;400,Defenities!$I$31,Defenities!$I$32))))))</f>
        <v>W</v>
      </c>
      <c r="R39" s="99" t="str">
        <f t="shared" si="1"/>
        <v>W</v>
      </c>
      <c r="S39" s="100" t="str">
        <f>IF(H39="Ja", "nvt",IF(H39="Niet van toepassing", "nvt",IF(R39=Defenities!$I$32,Defenities!$K$32,IF(R39=Defenities!$I$31,Defenities!$K$31,IF(R39=Defenities!$I$30,Defenities!$K$30,IF(R39=Defenities!$I$29,Defenities!$K$29,IF(R39=Defenities!$I$28,Defenities!$K$28,"Wettelijke verplichting")))))))</f>
        <v>Wettelijke verplichting</v>
      </c>
      <c r="T39" s="144" t="s">
        <v>21</v>
      </c>
      <c r="U39" s="101" t="str">
        <f t="shared" ref="U39:U47" si="6" xml:space="preserve"> IF(S39="nvt", "",T39)</f>
        <v xml:space="preserve"> </v>
      </c>
      <c r="V39" s="102"/>
      <c r="W39" s="102"/>
      <c r="X39" s="103">
        <f>IF(S39="nvt", "-", IF(R39=Defenities!$I$33,WORKDAY('Basisgegevens RI&amp;E'!$C$14,Defenities!$M$28),IF(R39=Defenities!$I$32,WORKDAY('Basisgegevens RI&amp;E'!$C$14,Defenities!$M$32),IF(R39=Defenities!$I$31,WORKDAY('Basisgegevens RI&amp;E'!$C$14,Defenities!$M$31),IF(R39=Defenities!$I$30,WORKDAY('Basisgegevens RI&amp;E'!$C$14,Defenities!$M$30),IF(R39=Defenities!$I$29,WORKDAY('Basisgegevens RI&amp;E'!$C$14,Defenities!$M$29),WORKDAY('Basisgegevens RI&amp;E'!$C$14,Defenities!$M$28)))))))</f>
        <v>43132</v>
      </c>
      <c r="Y39" s="91"/>
      <c r="Z39" s="104"/>
    </row>
    <row r="40" spans="2:26" ht="230.25" customHeight="1" x14ac:dyDescent="0.25">
      <c r="B40" s="74">
        <f t="shared" si="3"/>
        <v>28</v>
      </c>
      <c r="C40" s="91" t="s">
        <v>19</v>
      </c>
      <c r="D40" s="92" t="s">
        <v>221</v>
      </c>
      <c r="E40" s="93" t="s">
        <v>28</v>
      </c>
      <c r="F40" s="78" t="s">
        <v>273</v>
      </c>
      <c r="G40" s="79" t="s">
        <v>337</v>
      </c>
      <c r="H40" s="94" t="s">
        <v>15</v>
      </c>
      <c r="I40" s="95" t="s">
        <v>21</v>
      </c>
      <c r="J40" s="96" t="s">
        <v>90</v>
      </c>
      <c r="K40" s="97">
        <f>IF(J40="wettelijke verplichting", "", IF(J40=Defenities!$I$20,Defenities!$G$20,IF(J40=Defenities!$I$21,Defenities!$G$21,IF(J40=Defenities!$I$22,Defenities!$G$22,IF(J40=Defenities!$I$23,Defenities!$G$23,Defenities!$G$24)))))</f>
        <v>7</v>
      </c>
      <c r="L40" s="97" t="s">
        <v>82</v>
      </c>
      <c r="M40" s="97">
        <f>IF(J40="wettelijke verplichting"," ",(IF(L40=Defenities!$I$3,Defenities!$G$3,IF(L40=Defenities!$I$4,Defenities!$G$4,IF(L40=Defenities!$I$5,Defenities!$G$5,IF(L40=Defenities!$I$6,Defenities!$G$6,IF(L40=Defenities!$I$7,Defenities!$G$7,IF(L40=Defenities!$I$8,Defenities!$G$8,Defenities!$G$9))))))))</f>
        <v>0.5</v>
      </c>
      <c r="N40" s="97" t="s">
        <v>57</v>
      </c>
      <c r="O40" s="97">
        <f>IF(J40="wettelijke verplichting", "",IF(N40=Defenities!$I$12,Defenities!$G$12,IF(N40=Defenities!$I$13,Defenities!$G$13,IF(N40=Defenities!$I$14,Defenities!$G$14,IF(N40=Defenities!$I$15,Defenities!$G$15,IF(N40=Defenities!$I$16,Defenities!$G$16,Defenities!$G$17))))))</f>
        <v>10</v>
      </c>
      <c r="P40" s="98">
        <f t="shared" si="0"/>
        <v>35</v>
      </c>
      <c r="Q40" s="98">
        <f>IF(P40="nvt","W",(IF(P40&lt;20,Defenities!$I$28,IF(P40&lt;75,Defenities!$I$29,IF(P40&lt;200,Defenities!$I$30,IF(P40&lt;400,Defenities!$I$31,Defenities!$I$32))))))</f>
        <v>2</v>
      </c>
      <c r="R40" s="99">
        <f t="shared" si="1"/>
        <v>2</v>
      </c>
      <c r="S40" s="100" t="str">
        <f>IF(H40="Ja", "nvt",IF(H40="Niet van toepassing", "nvt",IF(R40=Defenities!$I$32,Defenities!$K$32,IF(R40=Defenities!$I$31,Defenities!$K$31,IF(R40=Defenities!$I$30,Defenities!$K$30,IF(R40=Defenities!$I$29,Defenities!$K$29,IF(R40=Defenities!$I$28,Defenities!$K$28,"Wettelijke verplichting")))))))</f>
        <v>Aandacht</v>
      </c>
      <c r="T40" s="144" t="s">
        <v>21</v>
      </c>
      <c r="U40" s="101" t="str">
        <f t="shared" si="6"/>
        <v xml:space="preserve"> </v>
      </c>
      <c r="V40" s="102" t="s">
        <v>218</v>
      </c>
      <c r="W40" s="102"/>
      <c r="X40" s="103">
        <f>IF(S40="nvt", "-", IF(R40=Defenities!$I$33,WORKDAY('Basisgegevens RI&amp;E'!$C$14,Defenities!$M$28),IF(R40=Defenities!$I$32,WORKDAY('Basisgegevens RI&amp;E'!$C$14,Defenities!$M$32),IF(R40=Defenities!$I$31,WORKDAY('Basisgegevens RI&amp;E'!$C$14,Defenities!$M$31),IF(R40=Defenities!$I$30,WORKDAY('Basisgegevens RI&amp;E'!$C$14,Defenities!$M$30),IF(R40=Defenities!$I$29,WORKDAY('Basisgegevens RI&amp;E'!$C$14,Defenities!$M$29),WORKDAY('Basisgegevens RI&amp;E'!$C$14,Defenities!$M$28)))))))</f>
        <v>43132</v>
      </c>
      <c r="Y40" s="91"/>
      <c r="Z40" s="104"/>
    </row>
    <row r="41" spans="2:26" ht="215.25" customHeight="1" x14ac:dyDescent="0.25">
      <c r="B41" s="74">
        <f t="shared" si="3"/>
        <v>29</v>
      </c>
      <c r="C41" s="91" t="s">
        <v>19</v>
      </c>
      <c r="D41" s="92" t="s">
        <v>233</v>
      </c>
      <c r="E41" s="93" t="s">
        <v>28</v>
      </c>
      <c r="F41" s="106" t="s">
        <v>219</v>
      </c>
      <c r="G41" s="79" t="s">
        <v>332</v>
      </c>
      <c r="H41" s="94" t="s">
        <v>15</v>
      </c>
      <c r="I41" s="95" t="s">
        <v>21</v>
      </c>
      <c r="J41" s="96" t="s">
        <v>88</v>
      </c>
      <c r="K41" s="97">
        <v>1</v>
      </c>
      <c r="L41" s="97" t="s">
        <v>54</v>
      </c>
      <c r="M41" s="97">
        <v>3</v>
      </c>
      <c r="N41" s="97" t="s">
        <v>96</v>
      </c>
      <c r="O41" s="97">
        <v>6</v>
      </c>
      <c r="P41" s="98">
        <v>18</v>
      </c>
      <c r="Q41" s="98">
        <f>IF(P41="nvt","W",(IF(P41&lt;20,Defenities!$I$28,IF(P41&lt;75,Defenities!$I$29,IF(P41&lt;200,Defenities!$I$30,IF(P41&lt;400,Defenities!$I$31,Defenities!$I$32))))))</f>
        <v>1</v>
      </c>
      <c r="R41" s="99">
        <f t="shared" si="1"/>
        <v>1</v>
      </c>
      <c r="S41" s="100" t="s">
        <v>186</v>
      </c>
      <c r="T41" s="144" t="s">
        <v>275</v>
      </c>
      <c r="U41" s="101" t="str">
        <f t="shared" si="6"/>
        <v>Onderzoek naar de oorzaak van een onbehagelijk binnenklimaat. Daarbij worden in ieder geval de volgende mogelijke oorzaken ondezocht:
• onvoldoende ventilatie;
• slechte beheersing binnentemperatuur;
• tocht.</v>
      </c>
      <c r="V41" s="102" t="s">
        <v>218</v>
      </c>
      <c r="W41" s="102"/>
      <c r="X41" s="103">
        <f>IF(S41="nvt", "-", IF(R41=Defenities!$I$33,WORKDAY('Basisgegevens RI&amp;E'!$C$14,Defenities!$M$28),IF(R41=Defenities!$I$32,WORKDAY('Basisgegevens RI&amp;E'!$C$14,Defenities!$M$32),IF(R41=Defenities!$I$31,WORKDAY('Basisgegevens RI&amp;E'!$C$14,Defenities!$M$31),IF(R41=Defenities!$I$30,WORKDAY('Basisgegevens RI&amp;E'!$C$14,Defenities!$M$30),IF(R41=Defenities!$I$29,WORKDAY('Basisgegevens RI&amp;E'!$C$14,Defenities!$M$29),WORKDAY('Basisgegevens RI&amp;E'!$C$14,Defenities!$M$28)))))))</f>
        <v>43132</v>
      </c>
      <c r="Y41" s="91"/>
      <c r="Z41" s="104"/>
    </row>
    <row r="42" spans="2:26" ht="57" x14ac:dyDescent="0.25">
      <c r="B42" s="74">
        <f t="shared" si="3"/>
        <v>30</v>
      </c>
      <c r="C42" s="91" t="s">
        <v>19</v>
      </c>
      <c r="D42" s="92" t="s">
        <v>241</v>
      </c>
      <c r="E42" s="93" t="s">
        <v>45</v>
      </c>
      <c r="F42" s="78" t="s">
        <v>45</v>
      </c>
      <c r="G42" s="79" t="s">
        <v>338</v>
      </c>
      <c r="H42" s="94" t="s">
        <v>15</v>
      </c>
      <c r="I42" s="95" t="s">
        <v>21</v>
      </c>
      <c r="J42" s="96" t="s">
        <v>88</v>
      </c>
      <c r="K42" s="97">
        <f>IF(J42="wettelijke verplichting", "", IF(J42=Defenities!$I$20,Defenities!$G$20,IF(J42=Defenities!$I$21,Defenities!$G$21,IF(J42=Defenities!$I$22,Defenities!$G$22,IF(J42=Defenities!$I$23,Defenities!$G$23,Defenities!$G$24)))))</f>
        <v>1</v>
      </c>
      <c r="L42" s="97" t="s">
        <v>56</v>
      </c>
      <c r="M42" s="97">
        <f>IF(J42="wettelijke verplichting"," ",(IF(L42=Defenities!$I$3,Defenities!$G$3,IF(L42=Defenities!$I$4,Defenities!$G$4,IF(L42=Defenities!$I$5,Defenities!$G$5,IF(L42=Defenities!$I$6,Defenities!$G$6,IF(L42=Defenities!$I$7,Defenities!$G$7,IF(L42=Defenities!$I$8,Defenities!$G$8,Defenities!$G$9))))))))</f>
        <v>10</v>
      </c>
      <c r="N42" s="97" t="s">
        <v>93</v>
      </c>
      <c r="O42" s="97">
        <f>IF(J42="wettelijke verplichting", "",IF(N42=Defenities!$I$12,Defenities!$G$12,IF(N42=Defenities!$I$13,Defenities!$G$13,IF(N42=Defenities!$I$14,Defenities!$G$14,IF(N42=Defenities!$I$15,Defenities!$G$15,IF(N42=Defenities!$I$16,Defenities!$G$16,Defenities!$G$17))))))</f>
        <v>1</v>
      </c>
      <c r="P42" s="98">
        <f t="shared" ref="P42:P84" si="7">IF(J42="wettelijke verplichting", "nvt", (K42*M42*O42))</f>
        <v>10</v>
      </c>
      <c r="Q42" s="98">
        <f>IF(P42="nvt","W",(IF(P42&lt;20,Defenities!$I$28,IF(P42&lt;75,Defenities!$I$29,IF(P42&lt;200,Defenities!$I$30,IF(P42&lt;400,Defenities!$I$31,Defenities!$I$32))))))</f>
        <v>1</v>
      </c>
      <c r="R42" s="99">
        <f t="shared" si="1"/>
        <v>1</v>
      </c>
      <c r="S42" s="100" t="str">
        <f>IF(H42="Ja", "nvt",IF(H42="Niet van toepassing", "nvt",IF(R42=Defenities!$I$32,Defenities!$K$32,IF(R42=Defenities!$I$31,Defenities!$K$31,IF(R42=Defenities!$I$30,Defenities!$K$30,IF(R42=Defenities!$I$29,Defenities!$K$29,IF(R42=Defenities!$I$28,Defenities!$K$28,"Wettelijke verplichting")))))))</f>
        <v>Een keer doen</v>
      </c>
      <c r="T42" s="144" t="s">
        <v>21</v>
      </c>
      <c r="U42" s="101" t="str">
        <f t="shared" si="6"/>
        <v xml:space="preserve"> </v>
      </c>
      <c r="V42" s="102" t="s">
        <v>218</v>
      </c>
      <c r="W42" s="102"/>
      <c r="X42" s="103">
        <f>IF(S42="nvt", "-", IF(R42=Defenities!$I$33,WORKDAY('Basisgegevens RI&amp;E'!$C$14,Defenities!$M$28),IF(R42=Defenities!$I$32,WORKDAY('Basisgegevens RI&amp;E'!$C$14,Defenities!$M$32),IF(R42=Defenities!$I$31,WORKDAY('Basisgegevens RI&amp;E'!$C$14,Defenities!$M$31),IF(R42=Defenities!$I$30,WORKDAY('Basisgegevens RI&amp;E'!$C$14,Defenities!$M$30),IF(R42=Defenities!$I$29,WORKDAY('Basisgegevens RI&amp;E'!$C$14,Defenities!$M$29),WORKDAY('Basisgegevens RI&amp;E'!$C$14,Defenities!$M$28)))))))</f>
        <v>43132</v>
      </c>
      <c r="Y42" s="91"/>
      <c r="Z42" s="104"/>
    </row>
    <row r="43" spans="2:26" ht="286.5" customHeight="1" x14ac:dyDescent="0.25">
      <c r="B43" s="74">
        <f t="shared" si="3"/>
        <v>31</v>
      </c>
      <c r="C43" s="91" t="s">
        <v>48</v>
      </c>
      <c r="D43" s="92" t="s">
        <v>127</v>
      </c>
      <c r="E43" s="93" t="s">
        <v>17</v>
      </c>
      <c r="F43" s="78" t="s">
        <v>262</v>
      </c>
      <c r="G43" s="79" t="s">
        <v>334</v>
      </c>
      <c r="H43" s="94" t="s">
        <v>15</v>
      </c>
      <c r="I43" s="95" t="s">
        <v>21</v>
      </c>
      <c r="J43" s="96" t="s">
        <v>89</v>
      </c>
      <c r="K43" s="97">
        <f>IF(J43="wettelijke verplichting", "", IF(J43=Defenities!$I$20,Defenities!$G$20,IF(J43=Defenities!$I$21,Defenities!$G$21,IF(J43=Defenities!$I$22,Defenities!$G$22,IF(J43=Defenities!$I$23,Defenities!$G$23,Defenities!$G$24)))))</f>
        <v>3</v>
      </c>
      <c r="L43" s="97" t="s">
        <v>55</v>
      </c>
      <c r="M43" s="97">
        <f>IF(J43="wettelijke verplichting"," ",(IF(L43=Defenities!$I$3,Defenities!$G$3,IF(L43=Defenities!$I$4,Defenities!$G$4,IF(L43=Defenities!$I$5,Defenities!$G$5,IF(L43=Defenities!$I$6,Defenities!$G$6,IF(L43=Defenities!$I$7,Defenities!$G$7,IF(L43=Defenities!$I$8,Defenities!$G$8,Defenities!$G$9))))))))</f>
        <v>6</v>
      </c>
      <c r="N43" s="97" t="s">
        <v>96</v>
      </c>
      <c r="O43" s="97">
        <f>IF(J43="wettelijke verplichting", "",IF(N43=Defenities!$I$12,Defenities!$G$12,IF(N43=Defenities!$I$13,Defenities!$G$13,IF(N43=Defenities!$I$14,Defenities!$G$14,IF(N43=Defenities!$I$15,Defenities!$G$15,IF(N43=Defenities!$I$16,Defenities!$G$16,Defenities!$G$17))))))</f>
        <v>6</v>
      </c>
      <c r="P43" s="98">
        <f t="shared" si="7"/>
        <v>108</v>
      </c>
      <c r="Q43" s="98">
        <f>IF(P43="nvt","W",(IF(P43&lt;20,Defenities!$I$28,IF(P43&lt;75,Defenities!$I$29,IF(P43&lt;200,Defenities!$I$30,IF(P43&lt;400,Defenities!$I$31,Defenities!$I$32))))))</f>
        <v>3</v>
      </c>
      <c r="R43" s="99">
        <f t="shared" si="1"/>
        <v>3</v>
      </c>
      <c r="S43" s="100" t="str">
        <f>IF(H43="Ja", "nvt",IF(H43="Niet van toepassing", "nvt",IF(R43=Defenities!$I$32,Defenities!$K$32,IF(R43=Defenities!$I$31,Defenities!$K$31,IF(R43=Defenities!$I$30,Defenities!$K$30,IF(R43=Defenities!$I$29,Defenities!$K$29,IF(R43=Defenities!$I$28,Defenities!$K$28,"Wettelijke verplichting")))))))</f>
        <v>Maatregel vereist</v>
      </c>
      <c r="T43" s="144" t="s">
        <v>374</v>
      </c>
      <c r="U43" s="101" t="str">
        <f t="shared" si="6"/>
        <v xml:space="preserve">De teams maken een verbeterplan. Input voor het verberplan zijn de volgende instrumenten:
• Leidraad voor de medewerker;
• Leidraad voor de leidinggevende;
• Werkpakket psychische belasting;
• Periodieke Arbeidsgezondheidskundige Monitor; 
• Het sta-even-stil-bij-je-stressboekje;  
• Het let-op-je-leefstijlboekje.
Zie ook de Arbocatalogus Ambulancezorg.
</v>
      </c>
      <c r="V43" s="102" t="s">
        <v>218</v>
      </c>
      <c r="W43" s="102"/>
      <c r="X43" s="103">
        <f>IF(S43="nvt", "-", IF(R43=Defenities!$I$33,WORKDAY('Basisgegevens RI&amp;E'!$C$14,Defenities!$M$28),IF(R43=Defenities!$I$32,WORKDAY('Basisgegevens RI&amp;E'!$C$14,Defenities!$M$32),IF(R43=Defenities!$I$31,WORKDAY('Basisgegevens RI&amp;E'!$C$14,Defenities!$M$31),IF(R43=Defenities!$I$30,WORKDAY('Basisgegevens RI&amp;E'!$C$14,Defenities!$M$30),IF(R43=Defenities!$I$29,WORKDAY('Basisgegevens RI&amp;E'!$C$14,Defenities!$M$29),WORKDAY('Basisgegevens RI&amp;E'!$C$14,Defenities!$M$28)))))))</f>
        <v>42950</v>
      </c>
      <c r="Y43" s="91"/>
      <c r="Z43" s="104"/>
    </row>
    <row r="44" spans="2:26" ht="300" customHeight="1" x14ac:dyDescent="0.25">
      <c r="B44" s="74">
        <f t="shared" si="3"/>
        <v>32</v>
      </c>
      <c r="C44" s="91" t="s">
        <v>48</v>
      </c>
      <c r="D44" s="92" t="s">
        <v>128</v>
      </c>
      <c r="E44" s="93" t="s">
        <v>17</v>
      </c>
      <c r="F44" s="78" t="s">
        <v>235</v>
      </c>
      <c r="G44" s="79" t="s">
        <v>257</v>
      </c>
      <c r="H44" s="94" t="s">
        <v>15</v>
      </c>
      <c r="I44" s="95" t="s">
        <v>21</v>
      </c>
      <c r="J44" s="96" t="s">
        <v>89</v>
      </c>
      <c r="K44" s="97">
        <f>IF(J44="wettelijke verplichting", "", IF(J44=Defenities!$I$20,Defenities!$G$20,IF(J44=Defenities!$I$21,Defenities!$G$21,IF(J44=Defenities!$I$22,Defenities!$G$22,IF(J44=Defenities!$I$23,Defenities!$G$23,Defenities!$G$24)))))</f>
        <v>3</v>
      </c>
      <c r="L44" s="97" t="s">
        <v>55</v>
      </c>
      <c r="M44" s="97">
        <f>IF(J44="wettelijke verplichting"," ",(IF(L44=Defenities!$I$3,Defenities!$G$3,IF(L44=Defenities!$I$4,Defenities!$G$4,IF(L44=Defenities!$I$5,Defenities!$G$5,IF(L44=Defenities!$I$6,Defenities!$G$6,IF(L44=Defenities!$I$7,Defenities!$G$7,IF(L44=Defenities!$I$8,Defenities!$G$8,Defenities!$G$9))))))))</f>
        <v>6</v>
      </c>
      <c r="N44" s="97" t="s">
        <v>94</v>
      </c>
      <c r="O44" s="97">
        <f>IF(J44="wettelijke verplichting", "",IF(N44=Defenities!$I$12,Defenities!$G$12,IF(N44=Defenities!$I$13,Defenities!$G$13,IF(N44=Defenities!$I$14,Defenities!$G$14,IF(N44=Defenities!$I$15,Defenities!$G$15,IF(N44=Defenities!$I$16,Defenities!$G$16,Defenities!$G$17))))))</f>
        <v>2</v>
      </c>
      <c r="P44" s="98">
        <f t="shared" si="7"/>
        <v>36</v>
      </c>
      <c r="Q44" s="98">
        <f>IF(P44="nvt","W",(IF(P44&lt;20,Defenities!$I$28,IF(P44&lt;75,Defenities!$I$29,IF(P44&lt;200,Defenities!$I$30,IF(P44&lt;400,Defenities!$I$31,Defenities!$I$32))))))</f>
        <v>2</v>
      </c>
      <c r="R44" s="99">
        <f t="shared" si="1"/>
        <v>2</v>
      </c>
      <c r="S44" s="100" t="str">
        <f>IF(H44="Ja", "nvt",IF(H44="Niet van toepassing", "nvt",IF(R44=Defenities!$I$32,Defenities!$K$32,IF(R44=Defenities!$I$31,Defenities!$K$31,IF(R44=Defenities!$I$30,Defenities!$K$30,IF(R44=Defenities!$I$29,Defenities!$K$29,IF(R44=Defenities!$I$28,Defenities!$K$28,"Wettelijke verplichting")))))))</f>
        <v>Aandacht</v>
      </c>
      <c r="T44" s="144" t="s">
        <v>375</v>
      </c>
      <c r="U44" s="101" t="str">
        <f t="shared" si="6"/>
        <v>Verbetering van het beleid rond ongewenste omgangsvormen. Onderzoek of dit maatregelen op team- of organisatieniveau moeten zijn. Hulpmiddelen voor de verbeteringen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v>
      </c>
      <c r="V44" s="102" t="s">
        <v>218</v>
      </c>
      <c r="W44" s="102"/>
      <c r="X44" s="103">
        <f>IF(S44="nvt", "-", IF(R44=Defenities!$I$33,WORKDAY('Basisgegevens RI&amp;E'!$C$14,Defenities!$M$28),IF(R44=Defenities!$I$32,WORKDAY('Basisgegevens RI&amp;E'!$C$14,Defenities!$M$32),IF(R44=Defenities!$I$31,WORKDAY('Basisgegevens RI&amp;E'!$C$14,Defenities!$M$31),IF(R44=Defenities!$I$30,WORKDAY('Basisgegevens RI&amp;E'!$C$14,Defenities!$M$30),IF(R44=Defenities!$I$29,WORKDAY('Basisgegevens RI&amp;E'!$C$14,Defenities!$M$29),WORKDAY('Basisgegevens RI&amp;E'!$C$14,Defenities!$M$28)))))))</f>
        <v>43132</v>
      </c>
      <c r="Y44" s="91"/>
      <c r="Z44" s="104"/>
    </row>
    <row r="45" spans="2:26" ht="227.25" customHeight="1" x14ac:dyDescent="0.25">
      <c r="B45" s="74">
        <f t="shared" si="3"/>
        <v>33</v>
      </c>
      <c r="C45" s="91" t="s">
        <v>48</v>
      </c>
      <c r="D45" s="92" t="s">
        <v>242</v>
      </c>
      <c r="E45" s="93" t="s">
        <v>3</v>
      </c>
      <c r="F45" s="78" t="s">
        <v>35</v>
      </c>
      <c r="G45" s="79" t="s">
        <v>339</v>
      </c>
      <c r="H45" s="94" t="s">
        <v>15</v>
      </c>
      <c r="I45" s="95" t="s">
        <v>21</v>
      </c>
      <c r="J45" s="96" t="s">
        <v>89</v>
      </c>
      <c r="K45" s="97">
        <f>IF(J45="wettelijke verplichting", "", IF(J45=Defenities!$I$20,Defenities!$G$20,IF(J45=Defenities!$I$21,Defenities!$G$21,IF(J45=Defenities!$I$22,Defenities!$G$22,IF(J45=Defenities!$I$23,Defenities!$G$23,Defenities!$G$24)))))</f>
        <v>3</v>
      </c>
      <c r="L45" s="97" t="s">
        <v>54</v>
      </c>
      <c r="M45" s="97">
        <f>IF(J45="wettelijke verplichting"," ",(IF(L45=Defenities!$I$3,Defenities!$G$3,IF(L45=Defenities!$I$4,Defenities!$G$4,IF(L45=Defenities!$I$5,Defenities!$G$5,IF(L45=Defenities!$I$6,Defenities!$G$6,IF(L45=Defenities!$I$7,Defenities!$G$7,IF(L45=Defenities!$I$8,Defenities!$G$8,Defenities!$G$9))))))))</f>
        <v>3</v>
      </c>
      <c r="N45" s="97" t="s">
        <v>96</v>
      </c>
      <c r="O45" s="97">
        <f>IF(J45="wettelijke verplichting", "",IF(N45=Defenities!$I$12,Defenities!$G$12,IF(N45=Defenities!$I$13,Defenities!$G$13,IF(N45=Defenities!$I$14,Defenities!$G$14,IF(N45=Defenities!$I$15,Defenities!$G$15,IF(N45=Defenities!$I$16,Defenities!$G$16,Defenities!$G$17))))))</f>
        <v>6</v>
      </c>
      <c r="P45" s="98">
        <f t="shared" si="7"/>
        <v>54</v>
      </c>
      <c r="Q45" s="98">
        <f>IF(P45="nvt","W",(IF(P45&lt;20,Defenities!$I$28,IF(P45&lt;75,Defenities!$I$29,IF(P45&lt;200,Defenities!$I$30,IF(P45&lt;400,Defenities!$I$31,Defenities!$I$32))))))</f>
        <v>2</v>
      </c>
      <c r="R45" s="99">
        <f t="shared" si="1"/>
        <v>2</v>
      </c>
      <c r="S45" s="100" t="str">
        <f>IF(H45="Ja", "nvt",IF(H45="Niet van toepassing", "nvt",IF(R45=Defenities!$I$32,Defenities!$K$32,IF(R45=Defenities!$I$31,Defenities!$K$31,IF(R45=Defenities!$I$30,Defenities!$K$30,IF(R45=Defenities!$I$29,Defenities!$K$29,IF(R45=Defenities!$I$28,Defenities!$K$28,"Wettelijke verplichting")))))))</f>
        <v>Aandacht</v>
      </c>
      <c r="T45" s="144" t="s">
        <v>290</v>
      </c>
      <c r="U45" s="101" t="str">
        <f t="shared" si="6"/>
        <v>Er wordt een ergonomische beoordeling opgesteld van de inrichting van de meldkamer. Op basis van de beoordeling wordt de inrichting van de meldkamer verbeterd.</v>
      </c>
      <c r="V45" s="102" t="s">
        <v>218</v>
      </c>
      <c r="W45" s="102"/>
      <c r="X45" s="103">
        <f>IF(S45="nvt", "-", IF(R45=Defenities!$I$33,WORKDAY('Basisgegevens RI&amp;E'!$C$14,Defenities!$M$28),IF(R45=Defenities!$I$32,WORKDAY('Basisgegevens RI&amp;E'!$C$14,Defenities!$M$32),IF(R45=Defenities!$I$31,WORKDAY('Basisgegevens RI&amp;E'!$C$14,Defenities!$M$31),IF(R45=Defenities!$I$30,WORKDAY('Basisgegevens RI&amp;E'!$C$14,Defenities!$M$30),IF(R45=Defenities!$I$29,WORKDAY('Basisgegevens RI&amp;E'!$C$14,Defenities!$M$29),WORKDAY('Basisgegevens RI&amp;E'!$C$14,Defenities!$M$28)))))))</f>
        <v>43132</v>
      </c>
      <c r="Y45" s="91"/>
      <c r="Z45" s="104"/>
    </row>
    <row r="46" spans="2:26" ht="99.75" x14ac:dyDescent="0.25">
      <c r="B46" s="74">
        <f t="shared" si="3"/>
        <v>34</v>
      </c>
      <c r="C46" s="91" t="s">
        <v>48</v>
      </c>
      <c r="D46" s="92" t="s">
        <v>129</v>
      </c>
      <c r="E46" s="93" t="s">
        <v>20</v>
      </c>
      <c r="F46" s="78" t="s">
        <v>227</v>
      </c>
      <c r="G46" s="79" t="s">
        <v>21</v>
      </c>
      <c r="H46" s="94" t="s">
        <v>15</v>
      </c>
      <c r="I46" s="95" t="s">
        <v>21</v>
      </c>
      <c r="J46" s="96" t="s">
        <v>91</v>
      </c>
      <c r="K46" s="97">
        <f>IF(J46="wettelijke verplichting", "", IF(J46=Defenities!$I$20,Defenities!$G$20,IF(J46=Defenities!$I$21,Defenities!$G$21,IF(J46=Defenities!$I$22,Defenities!$G$22,IF(J46=Defenities!$I$23,Defenities!$G$23,Defenities!$G$24)))))</f>
        <v>15</v>
      </c>
      <c r="L46" s="97" t="s">
        <v>54</v>
      </c>
      <c r="M46" s="97">
        <f>IF(J46="wettelijke verplichting"," ",(IF(L46=Defenities!$I$3,Defenities!$G$3,IF(L46=Defenities!$I$4,Defenities!$G$4,IF(L46=Defenities!$I$5,Defenities!$G$5,IF(L46=Defenities!$I$6,Defenities!$G$6,IF(L46=Defenities!$I$7,Defenities!$G$7,IF(L46=Defenities!$I$8,Defenities!$G$8,Defenities!$G$9))))))))</f>
        <v>3</v>
      </c>
      <c r="N46" s="97" t="s">
        <v>94</v>
      </c>
      <c r="O46" s="97">
        <f>IF(J46="wettelijke verplichting", "",IF(N46=Defenities!$I$12,Defenities!$G$12,IF(N46=Defenities!$I$13,Defenities!$G$13,IF(N46=Defenities!$I$14,Defenities!$G$14,IF(N46=Defenities!$I$15,Defenities!$G$15,IF(N46=Defenities!$I$16,Defenities!$G$16,Defenities!$G$17))))))</f>
        <v>2</v>
      </c>
      <c r="P46" s="98">
        <f t="shared" si="7"/>
        <v>90</v>
      </c>
      <c r="Q46" s="98">
        <f>IF(P46="nvt","W",(IF(P46&lt;20,Defenities!$I$28,IF(P46&lt;75,Defenities!$I$29,IF(P46&lt;200,Defenities!$I$30,IF(P46&lt;400,Defenities!$I$31,Defenities!$I$32))))))</f>
        <v>3</v>
      </c>
      <c r="R46" s="99">
        <f t="shared" si="1"/>
        <v>3</v>
      </c>
      <c r="S46" s="100" t="str">
        <f>IF(H46="Ja", "nvt",IF(H46="Niet van toepassing", "nvt",IF(R46=Defenities!$I$32,Defenities!$K$32,IF(R46=Defenities!$I$31,Defenities!$K$31,IF(R46=Defenities!$I$30,Defenities!$K$30,IF(R46=Defenities!$I$29,Defenities!$K$29,IF(R46=Defenities!$I$28,Defenities!$K$28,"Wettelijke verplichting")))))))</f>
        <v>Maatregel vereist</v>
      </c>
      <c r="T46" s="144" t="s">
        <v>276</v>
      </c>
      <c r="U46" s="101" t="str">
        <f t="shared" si="6"/>
        <v>Goede afstemming tussen meldkamer en ambulancemedewerkers bij risicovolle hulpverleningssituaties wordt geborgd.</v>
      </c>
      <c r="V46" s="102" t="s">
        <v>218</v>
      </c>
      <c r="W46" s="102"/>
      <c r="X46" s="103">
        <f>IF(S46="nvt", "-", IF(R46=Defenities!$I$33,WORKDAY('Basisgegevens RI&amp;E'!$C$14,Defenities!$M$28),IF(R46=Defenities!$I$32,WORKDAY('Basisgegevens RI&amp;E'!$C$14,Defenities!$M$32),IF(R46=Defenities!$I$31,WORKDAY('Basisgegevens RI&amp;E'!$C$14,Defenities!$M$31),IF(R46=Defenities!$I$30,WORKDAY('Basisgegevens RI&amp;E'!$C$14,Defenities!$M$30),IF(R46=Defenities!$I$29,WORKDAY('Basisgegevens RI&amp;E'!$C$14,Defenities!$M$29),WORKDAY('Basisgegevens RI&amp;E'!$C$14,Defenities!$M$28)))))))</f>
        <v>42950</v>
      </c>
      <c r="Y46" s="91"/>
      <c r="Z46" s="104"/>
    </row>
    <row r="47" spans="2:26" ht="142.5" x14ac:dyDescent="0.25">
      <c r="B47" s="74">
        <f t="shared" si="3"/>
        <v>35</v>
      </c>
      <c r="C47" s="91" t="s">
        <v>48</v>
      </c>
      <c r="D47" s="92" t="s">
        <v>130</v>
      </c>
      <c r="E47" s="93" t="s">
        <v>27</v>
      </c>
      <c r="F47" s="78" t="s">
        <v>288</v>
      </c>
      <c r="G47" s="79" t="s">
        <v>329</v>
      </c>
      <c r="H47" s="94" t="s">
        <v>15</v>
      </c>
      <c r="I47" s="95" t="s">
        <v>218</v>
      </c>
      <c r="J47" s="96" t="s">
        <v>107</v>
      </c>
      <c r="K47" s="97" t="str">
        <f>IF(J47="wettelijke verplichting", "", IF(J47=Defenities!$I$20,Defenities!$G$20,IF(J47=Defenities!$I$21,Defenities!$G$21,IF(J47=Defenities!$I$22,Defenities!$G$22,IF(J47=Defenities!$I$23,Defenities!$G$23,Defenities!$G$24)))))</f>
        <v/>
      </c>
      <c r="L47" s="97"/>
      <c r="M47" s="97"/>
      <c r="N47" s="97"/>
      <c r="O47" s="97"/>
      <c r="P47" s="97" t="str">
        <f t="shared" si="7"/>
        <v>nvt</v>
      </c>
      <c r="Q47" s="98" t="str">
        <f>IF(P47="nvt","W",(IF(P47&lt;20,Defenities!$I$28,IF(P47&lt;75,Defenities!$I$29,IF(P47&lt;200,Defenities!$I$30,IF(P47&lt;400,Defenities!$I$31,Defenities!$I$32))))))</f>
        <v>W</v>
      </c>
      <c r="R47" s="99" t="str">
        <f t="shared" si="1"/>
        <v>W</v>
      </c>
      <c r="S47" s="100" t="str">
        <f>IF(H47="Ja", "nvt",IF(H47="Niet van toepassing", "nvt",IF(R47=Defenities!$I$32,Defenities!$K$32,IF(R47=Defenities!$I$31,Defenities!$K$31,IF(R47=Defenities!$I$30,Defenities!$K$30,IF(R47=Defenities!$I$29,Defenities!$K$29,IF(R47=Defenities!$I$28,Defenities!$K$28,"Wettelijke verplichting")))))))</f>
        <v>Wettelijke verplichting</v>
      </c>
      <c r="T47" s="144" t="s">
        <v>21</v>
      </c>
      <c r="U47" s="101" t="str">
        <f t="shared" si="6"/>
        <v xml:space="preserve"> </v>
      </c>
      <c r="V47" s="102"/>
      <c r="W47" s="102"/>
      <c r="X47" s="103">
        <f>IF(S47="nvt", "-", IF(R47=Defenities!$I$33,WORKDAY('Basisgegevens RI&amp;E'!$C$14,Defenities!$M$28),IF(R47=Defenities!$I$32,WORKDAY('Basisgegevens RI&amp;E'!$C$14,Defenities!$M$32),IF(R47=Defenities!$I$31,WORKDAY('Basisgegevens RI&amp;E'!$C$14,Defenities!$M$31),IF(R47=Defenities!$I$30,WORKDAY('Basisgegevens RI&amp;E'!$C$14,Defenities!$M$30),IF(R47=Defenities!$I$29,WORKDAY('Basisgegevens RI&amp;E'!$C$14,Defenities!$M$29),WORKDAY('Basisgegevens RI&amp;E'!$C$14,Defenities!$M$28)))))))</f>
        <v>43132</v>
      </c>
      <c r="Y47" s="91"/>
      <c r="Z47" s="104"/>
    </row>
    <row r="48" spans="2:26" ht="71.25" x14ac:dyDescent="0.25">
      <c r="B48" s="74">
        <f t="shared" si="3"/>
        <v>36</v>
      </c>
      <c r="C48" s="91" t="s">
        <v>48</v>
      </c>
      <c r="D48" s="92" t="s">
        <v>226</v>
      </c>
      <c r="E48" s="93" t="s">
        <v>28</v>
      </c>
      <c r="F48" s="78" t="s">
        <v>229</v>
      </c>
      <c r="G48" s="79" t="s">
        <v>230</v>
      </c>
      <c r="H48" s="94" t="s">
        <v>15</v>
      </c>
      <c r="I48" s="95" t="s">
        <v>21</v>
      </c>
      <c r="J48" s="96" t="s">
        <v>88</v>
      </c>
      <c r="K48" s="97">
        <f>IF(J48="wettelijke verplichting", "", IF(J48=Defenities!$I$20,Defenities!$G$20,IF(J48=Defenities!$I$21,Defenities!$G$21,IF(J48=Defenities!$I$22,Defenities!$G$22,IF(J48=Defenities!$I$23,Defenities!$G$23,Defenities!$G$24)))))</f>
        <v>1</v>
      </c>
      <c r="L48" s="97" t="s">
        <v>54</v>
      </c>
      <c r="M48" s="97">
        <f>IF(J48="wettelijke verplichting"," ",(IF(L48=Defenities!$I$3,Defenities!$G$3,IF(L48=Defenities!$I$4,Defenities!$G$4,IF(L48=Defenities!$I$5,Defenities!$G$5,IF(L48=Defenities!$I$6,Defenities!$G$6,IF(L48=Defenities!$I$7,Defenities!$G$7,IF(L48=Defenities!$I$8,Defenities!$G$8,Defenities!$G$9))))))))</f>
        <v>3</v>
      </c>
      <c r="N48" s="97" t="s">
        <v>96</v>
      </c>
      <c r="O48" s="97">
        <f>IF(J48="wettelijke verplichting", "",IF(N48=Defenities!$I$12,Defenities!$G$12,IF(N48=Defenities!$I$13,Defenities!$G$13,IF(N48=Defenities!$I$14,Defenities!$G$14,IF(N48=Defenities!$I$15,Defenities!$G$15,IF(N48=Defenities!$I$16,Defenities!$G$16,Defenities!$G$17))))))</f>
        <v>6</v>
      </c>
      <c r="P48" s="98">
        <f t="shared" si="7"/>
        <v>18</v>
      </c>
      <c r="Q48" s="98">
        <f>IF(P48="nvt","W",(IF(P48&lt;20,Defenities!$I$28,IF(P48&lt;75,Defenities!$I$29,IF(P48&lt;200,Defenities!$I$30,IF(P48&lt;400,Defenities!$I$31,Defenities!$I$32))))))</f>
        <v>1</v>
      </c>
      <c r="R48" s="99">
        <f t="shared" si="1"/>
        <v>1</v>
      </c>
      <c r="S48" s="100" t="str">
        <f>IF(H48="Ja", "nvt",IF(H48="Niet van toepassing", "nvt",IF(R48=Defenities!$I$32,Defenities!$K$32,IF(R48=Defenities!$I$31,Defenities!$K$31,IF(R48=Defenities!$I$30,Defenities!$K$30,IF(R48=Defenities!$I$29,Defenities!$K$29,IF(R48=Defenities!$I$28,Defenities!$K$28,"Wettelijke verplichting")))))))</f>
        <v>Een keer doen</v>
      </c>
      <c r="T48" s="144" t="s">
        <v>21</v>
      </c>
      <c r="U48" s="101" t="str">
        <f t="shared" ref="U48:U84" si="8" xml:space="preserve"> IF(S48="nvt", "",T48)</f>
        <v xml:space="preserve"> </v>
      </c>
      <c r="V48" s="102" t="s">
        <v>218</v>
      </c>
      <c r="W48" s="102"/>
      <c r="X48" s="103">
        <f>IF(S48="nvt", "-", IF(R48=Defenities!$I$33,WORKDAY('Basisgegevens RI&amp;E'!$C$14,Defenities!$M$28),IF(R48=Defenities!$I$32,WORKDAY('Basisgegevens RI&amp;E'!$C$14,Defenities!$M$32),IF(R48=Defenities!$I$31,WORKDAY('Basisgegevens RI&amp;E'!$C$14,Defenities!$M$31),IF(R48=Defenities!$I$30,WORKDAY('Basisgegevens RI&amp;E'!$C$14,Defenities!$M$30),IF(R48=Defenities!$I$29,WORKDAY('Basisgegevens RI&amp;E'!$C$14,Defenities!$M$29),WORKDAY('Basisgegevens RI&amp;E'!$C$14,Defenities!$M$28)))))))</f>
        <v>43132</v>
      </c>
      <c r="Y48" s="91"/>
      <c r="Z48" s="104"/>
    </row>
    <row r="49" spans="2:26" ht="231" customHeight="1" x14ac:dyDescent="0.25">
      <c r="B49" s="74">
        <f t="shared" si="3"/>
        <v>37</v>
      </c>
      <c r="C49" s="91" t="s">
        <v>48</v>
      </c>
      <c r="D49" s="92" t="s">
        <v>243</v>
      </c>
      <c r="E49" s="93" t="s">
        <v>28</v>
      </c>
      <c r="F49" s="78" t="s">
        <v>273</v>
      </c>
      <c r="G49" s="79" t="s">
        <v>337</v>
      </c>
      <c r="H49" s="94" t="s">
        <v>15</v>
      </c>
      <c r="I49" s="95" t="s">
        <v>21</v>
      </c>
      <c r="J49" s="96" t="s">
        <v>90</v>
      </c>
      <c r="K49" s="97">
        <f>IF(J49="wettelijke verplichting", "", IF(J49=Defenities!$I$20,Defenities!$G$20,IF(J49=Defenities!$I$21,Defenities!$G$21,IF(J49=Defenities!$I$22,Defenities!$G$22,IF(J49=Defenities!$I$23,Defenities!$G$23,Defenities!$G$24)))))</f>
        <v>7</v>
      </c>
      <c r="L49" s="97" t="s">
        <v>82</v>
      </c>
      <c r="M49" s="97">
        <f>IF(J49="wettelijke verplichting"," ",(IF(L49=Defenities!$I$3,Defenities!$G$3,IF(L49=Defenities!$I$4,Defenities!$G$4,IF(L49=Defenities!$I$5,Defenities!$G$5,IF(L49=Defenities!$I$6,Defenities!$G$6,IF(L49=Defenities!$I$7,Defenities!$G$7,IF(L49=Defenities!$I$8,Defenities!$G$8,Defenities!$G$9))))))))</f>
        <v>0.5</v>
      </c>
      <c r="N49" s="97" t="s">
        <v>57</v>
      </c>
      <c r="O49" s="97">
        <f>IF(J49="wettelijke verplichting", "",IF(N49=Defenities!$I$12,Defenities!$G$12,IF(N49=Defenities!$I$13,Defenities!$G$13,IF(N49=Defenities!$I$14,Defenities!$G$14,IF(N49=Defenities!$I$15,Defenities!$G$15,IF(N49=Defenities!$I$16,Defenities!$G$16,Defenities!$G$17))))))</f>
        <v>10</v>
      </c>
      <c r="P49" s="98">
        <f t="shared" si="7"/>
        <v>35</v>
      </c>
      <c r="Q49" s="98">
        <f>IF(P49="nvt","W",(IF(P49&lt;20,Defenities!$I$28,IF(P49&lt;75,Defenities!$I$29,IF(P49&lt;200,Defenities!$I$30,IF(P49&lt;400,Defenities!$I$31,Defenities!$I$32))))))</f>
        <v>2</v>
      </c>
      <c r="R49" s="99">
        <f t="shared" si="1"/>
        <v>2</v>
      </c>
      <c r="S49" s="100" t="str">
        <f>IF(H49="Ja", "nvt",IF(H49="Niet van toepassing", "nvt",IF(R49=Defenities!$I$32,Defenities!$K$32,IF(R49=Defenities!$I$31,Defenities!$K$31,IF(R49=Defenities!$I$30,Defenities!$K$30,IF(R49=Defenities!$I$29,Defenities!$K$29,IF(R49=Defenities!$I$28,Defenities!$K$28,"Wettelijke verplichting")))))))</f>
        <v>Aandacht</v>
      </c>
      <c r="T49" s="144" t="s">
        <v>21</v>
      </c>
      <c r="U49" s="101" t="str">
        <f t="shared" si="8"/>
        <v xml:space="preserve"> </v>
      </c>
      <c r="V49" s="102" t="s">
        <v>218</v>
      </c>
      <c r="W49" s="102"/>
      <c r="X49" s="103">
        <f>IF(S49="nvt", "-", IF(R49=Defenities!$I$33,WORKDAY('Basisgegevens RI&amp;E'!$C$14,Defenities!$M$28),IF(R49=Defenities!$I$32,WORKDAY('Basisgegevens RI&amp;E'!$C$14,Defenities!$M$32),IF(R49=Defenities!$I$31,WORKDAY('Basisgegevens RI&amp;E'!$C$14,Defenities!$M$31),IF(R49=Defenities!$I$30,WORKDAY('Basisgegevens RI&amp;E'!$C$14,Defenities!$M$30),IF(R49=Defenities!$I$29,WORKDAY('Basisgegevens RI&amp;E'!$C$14,Defenities!$M$29),WORKDAY('Basisgegevens RI&amp;E'!$C$14,Defenities!$M$28)))))))</f>
        <v>43132</v>
      </c>
      <c r="Y49" s="91"/>
      <c r="Z49" s="104"/>
    </row>
    <row r="50" spans="2:26" ht="213.75" x14ac:dyDescent="0.25">
      <c r="B50" s="74">
        <f t="shared" si="3"/>
        <v>38</v>
      </c>
      <c r="C50" s="91" t="s">
        <v>48</v>
      </c>
      <c r="D50" s="92" t="s">
        <v>244</v>
      </c>
      <c r="E50" s="93" t="s">
        <v>28</v>
      </c>
      <c r="F50" s="106" t="s">
        <v>219</v>
      </c>
      <c r="G50" s="79" t="s">
        <v>340</v>
      </c>
      <c r="H50" s="94" t="s">
        <v>15</v>
      </c>
      <c r="I50" s="95" t="s">
        <v>21</v>
      </c>
      <c r="J50" s="96" t="s">
        <v>88</v>
      </c>
      <c r="K50" s="97">
        <f>IF(J50="wettelijke verplichting", "", IF(J50=Defenities!$I$20,Defenities!$G$20,IF(J50=Defenities!$I$21,Defenities!$G$21,IF(J50=Defenities!$I$22,Defenities!$G$22,IF(J50=Defenities!$I$23,Defenities!$G$23,Defenities!$G$24)))))</f>
        <v>1</v>
      </c>
      <c r="L50" s="97" t="s">
        <v>54</v>
      </c>
      <c r="M50" s="97">
        <f>IF(J50="wettelijke verplichting"," ",(IF(L50=Defenities!$I$3,Defenities!$G$3,IF(L50=Defenities!$I$4,Defenities!$G$4,IF(L50=Defenities!$I$5,Defenities!$G$5,IF(L50=Defenities!$I$6,Defenities!$G$6,IF(L50=Defenities!$I$7,Defenities!$G$7,IF(L50=Defenities!$I$8,Defenities!$G$8,Defenities!$G$9))))))))</f>
        <v>3</v>
      </c>
      <c r="N50" s="97" t="s">
        <v>96</v>
      </c>
      <c r="O50" s="97">
        <f>IF(J50="wettelijke verplichting", "",IF(N50=Defenities!$I$12,Defenities!$G$12,IF(N50=Defenities!$I$13,Defenities!$G$13,IF(N50=Defenities!$I$14,Defenities!$G$14,IF(N50=Defenities!$I$15,Defenities!$G$15,IF(N50=Defenities!$I$16,Defenities!$G$16,Defenities!$G$17))))))</f>
        <v>6</v>
      </c>
      <c r="P50" s="98">
        <f t="shared" si="7"/>
        <v>18</v>
      </c>
      <c r="Q50" s="98">
        <f>IF(P50="nvt","W",(IF(P50&lt;20,Defenities!$I$28,IF(P50&lt;75,Defenities!$I$29,IF(P50&lt;200,Defenities!$I$30,IF(P50&lt;400,Defenities!$I$31,Defenities!$I$32))))))</f>
        <v>1</v>
      </c>
      <c r="R50" s="99">
        <f t="shared" si="1"/>
        <v>1</v>
      </c>
      <c r="S50" s="100" t="str">
        <f>IF(H50="Ja", "nvt",IF(H50="Niet van toepassing", "nvt",IF(R50=Defenities!$I$32,Defenities!$K$32,IF(R50=Defenities!$I$31,Defenities!$K$31,IF(R50=Defenities!$I$30,Defenities!$K$30,IF(R50=Defenities!$I$29,Defenities!$K$29,IF(R50=Defenities!$I$28,Defenities!$K$28,"Wettelijke verplichting")))))))</f>
        <v>Een keer doen</v>
      </c>
      <c r="T50" s="144" t="s">
        <v>275</v>
      </c>
      <c r="U50" s="101" t="str">
        <f t="shared" si="8"/>
        <v>Onderzoek naar de oorzaak van een onbehagelijk binnenklimaat. Daarbij worden in ieder geval de volgende mogelijke oorzaken ondezocht:
• onvoldoende ventilatie;
• slechte beheersing binnentemperatuur;
• tocht.</v>
      </c>
      <c r="V50" s="102" t="s">
        <v>218</v>
      </c>
      <c r="W50" s="102"/>
      <c r="X50" s="103">
        <f>IF(S50="nvt", "-", IF(R50=Defenities!$I$33,WORKDAY('Basisgegevens RI&amp;E'!$C$14,Defenities!$M$28),IF(R50=Defenities!$I$32,WORKDAY('Basisgegevens RI&amp;E'!$C$14,Defenities!$M$32),IF(R50=Defenities!$I$31,WORKDAY('Basisgegevens RI&amp;E'!$C$14,Defenities!$M$31),IF(R50=Defenities!$I$30,WORKDAY('Basisgegevens RI&amp;E'!$C$14,Defenities!$M$30),IF(R50=Defenities!$I$29,WORKDAY('Basisgegevens RI&amp;E'!$C$14,Defenities!$M$29),WORKDAY('Basisgegevens RI&amp;E'!$C$14,Defenities!$M$28)))))))</f>
        <v>43132</v>
      </c>
      <c r="Y50" s="91"/>
      <c r="Z50" s="104"/>
    </row>
    <row r="51" spans="2:26" ht="114" x14ac:dyDescent="0.25">
      <c r="B51" s="74">
        <f t="shared" si="3"/>
        <v>39</v>
      </c>
      <c r="C51" s="91" t="s">
        <v>48</v>
      </c>
      <c r="D51" s="92" t="s">
        <v>245</v>
      </c>
      <c r="E51" s="93" t="s">
        <v>45</v>
      </c>
      <c r="F51" s="78" t="s">
        <v>45</v>
      </c>
      <c r="G51" s="79" t="s">
        <v>341</v>
      </c>
      <c r="H51" s="94" t="s">
        <v>15</v>
      </c>
      <c r="I51" s="95" t="s">
        <v>21</v>
      </c>
      <c r="J51" s="96" t="s">
        <v>88</v>
      </c>
      <c r="K51" s="97">
        <f>IF(J51="wettelijke verplichting", "", IF(J51=Defenities!$I$20,Defenities!$G$20,IF(J51=Defenities!$I$21,Defenities!$G$21,IF(J51=Defenities!$I$22,Defenities!$G$22,IF(J51=Defenities!$I$23,Defenities!$G$23,Defenities!$G$24)))))</f>
        <v>1</v>
      </c>
      <c r="L51" s="97" t="s">
        <v>52</v>
      </c>
      <c r="M51" s="97">
        <f>IF(J51="wettelijke verplichting"," ",(IF(L51=Defenities!$I$3,Defenities!$G$3,IF(L51=Defenities!$I$4,Defenities!$G$4,IF(L51=Defenities!$I$5,Defenities!$G$5,IF(L51=Defenities!$I$6,Defenities!$G$6,IF(L51=Defenities!$I$7,Defenities!$G$7,IF(L51=Defenities!$I$8,Defenities!$G$8,Defenities!$G$9))))))))</f>
        <v>0.1</v>
      </c>
      <c r="N51" s="97" t="s">
        <v>96</v>
      </c>
      <c r="O51" s="97">
        <f>IF(J51="wettelijke verplichting", "",IF(N51=Defenities!$I$12,Defenities!$G$12,IF(N51=Defenities!$I$13,Defenities!$G$13,IF(N51=Defenities!$I$14,Defenities!$G$14,IF(N51=Defenities!$I$15,Defenities!$G$15,IF(N51=Defenities!$I$16,Defenities!$G$16,Defenities!$G$17))))))</f>
        <v>6</v>
      </c>
      <c r="P51" s="98">
        <f t="shared" si="7"/>
        <v>0.60000000000000009</v>
      </c>
      <c r="Q51" s="98">
        <f>IF(P51="nvt","W",(IF(P51&lt;20,Defenities!$I$28,IF(P51&lt;75,Defenities!$I$29,IF(P51&lt;200,Defenities!$I$30,IF(P51&lt;400,Defenities!$I$31,Defenities!$I$32))))))</f>
        <v>1</v>
      </c>
      <c r="R51" s="99">
        <f t="shared" si="1"/>
        <v>1</v>
      </c>
      <c r="S51" s="100" t="str">
        <f>IF(H51="Ja", "nvt",IF(H51="Niet van toepassing", "nvt",IF(R51=Defenities!$I$32,Defenities!$K$32,IF(R51=Defenities!$I$31,Defenities!$K$31,IF(R51=Defenities!$I$30,Defenities!$K$30,IF(R51=Defenities!$I$29,Defenities!$K$29,IF(R51=Defenities!$I$28,Defenities!$K$28,"Wettelijke verplichting")))))))</f>
        <v>Een keer doen</v>
      </c>
      <c r="T51" s="144" t="s">
        <v>21</v>
      </c>
      <c r="U51" s="101" t="str">
        <f t="shared" si="8"/>
        <v xml:space="preserve"> </v>
      </c>
      <c r="V51" s="102" t="s">
        <v>218</v>
      </c>
      <c r="W51" s="102"/>
      <c r="X51" s="103">
        <f>IF(S51="nvt", "-", IF(R51=Defenities!$I$33,WORKDAY('Basisgegevens RI&amp;E'!$C$14,Defenities!$M$28),IF(R51=Defenities!$I$32,WORKDAY('Basisgegevens RI&amp;E'!$C$14,Defenities!$M$32),IF(R51=Defenities!$I$31,WORKDAY('Basisgegevens RI&amp;E'!$C$14,Defenities!$M$31),IF(R51=Defenities!$I$30,WORKDAY('Basisgegevens RI&amp;E'!$C$14,Defenities!$M$30),IF(R51=Defenities!$I$29,WORKDAY('Basisgegevens RI&amp;E'!$C$14,Defenities!$M$29),WORKDAY('Basisgegevens RI&amp;E'!$C$14,Defenities!$M$28)))))))</f>
        <v>43132</v>
      </c>
      <c r="Y51" s="91"/>
      <c r="Z51" s="104"/>
    </row>
    <row r="52" spans="2:26" ht="399" x14ac:dyDescent="0.25">
      <c r="B52" s="74">
        <f t="shared" si="3"/>
        <v>40</v>
      </c>
      <c r="C52" s="91" t="s">
        <v>47</v>
      </c>
      <c r="D52" s="92" t="s">
        <v>131</v>
      </c>
      <c r="E52" s="93" t="s">
        <v>29</v>
      </c>
      <c r="F52" s="78" t="s">
        <v>26</v>
      </c>
      <c r="G52" s="79" t="s">
        <v>342</v>
      </c>
      <c r="H52" s="94" t="s">
        <v>15</v>
      </c>
      <c r="I52" s="95" t="s">
        <v>21</v>
      </c>
      <c r="J52" s="96" t="s">
        <v>99</v>
      </c>
      <c r="K52" s="97" t="str">
        <f>IF(J52="wettelijke verplichting", "", IF(J52=Defenities!$I$20,Defenities!$G$20,IF(J52=Defenities!$I$21,Defenities!$G$21,IF(J52=Defenities!$I$22,Defenities!$G$22,IF(J52=Defenities!$I$23,Defenities!$G$23,Defenities!$G$24)))))</f>
        <v/>
      </c>
      <c r="L52" s="97"/>
      <c r="M52" s="97" t="str">
        <f>IF(J52="wettelijke verplichting"," ",(IF(L52=Defenities!$I$3,Defenities!$G$3,IF(L52=Defenities!$I$4,Defenities!$G$4,IF(L52=Defenities!$I$5,Defenities!$G$5,IF(L52=Defenities!$I$6,Defenities!$G$6,IF(L52=Defenities!$I$7,Defenities!$G$7,IF(L52=Defenities!$I$8,Defenities!$G$8,Defenities!$G$9))))))))</f>
        <v xml:space="preserve"> </v>
      </c>
      <c r="N52" s="97" t="s">
        <v>57</v>
      </c>
      <c r="O52" s="97" t="str">
        <f>IF(J52="wettelijke verplichting", "",IF(N52=Defenities!$I$12,Defenities!$G$12,IF(N52=Defenities!$I$13,Defenities!$G$13,IF(N52=Defenities!$I$14,Defenities!$G$14,IF(N52=Defenities!$I$15,Defenities!$G$15,IF(N52=Defenities!$I$16,Defenities!$G$16,Defenities!$G$17))))))</f>
        <v/>
      </c>
      <c r="P52" s="98" t="str">
        <f t="shared" si="7"/>
        <v>nvt</v>
      </c>
      <c r="Q52" s="98" t="str">
        <f>IF(P52="nvt","W",(IF(P52&lt;20,Defenities!$I$28,IF(P52&lt;75,Defenities!$I$29,IF(P52&lt;200,Defenities!$I$30,IF(P52&lt;400,Defenities!$I$31,Defenities!$I$32))))))</f>
        <v>W</v>
      </c>
      <c r="R52" s="99" t="str">
        <f t="shared" si="1"/>
        <v>W</v>
      </c>
      <c r="S52" s="100" t="str">
        <f>IF(H52="Ja", "nvt",IF(H52="Niet van toepassing", "nvt",IF(R52=Defenities!$I$32,Defenities!$K$32,IF(R52=Defenities!$I$31,Defenities!$K$31,IF(R52=Defenities!$I$30,Defenities!$K$30,IF(R52=Defenities!$I$29,Defenities!$K$29,IF(R52=Defenities!$I$28,Defenities!$K$28,"Wettelijke verplichting")))))))</f>
        <v>Wettelijke verplichting</v>
      </c>
      <c r="T52" s="144" t="s">
        <v>343</v>
      </c>
      <c r="U52" s="101" t="str">
        <f t="shared" si="8"/>
        <v>• introductie van arbo als vast agendapunt in de overlegvergaderingen tussen directie en OR;
• arbodoelstellingen, het contract met de arbodienst, de RI&amp;E en het Plan van Aanpak worden agendapunten van het overleg tussen directie en OR;
• de preventiemedewerker organiseert het overleg over arbo.</v>
      </c>
      <c r="V52" s="102" t="s">
        <v>218</v>
      </c>
      <c r="W52" s="102"/>
      <c r="X52" s="103">
        <f>IF(S52="nvt", "-", IF(R52=Defenities!$I$33,WORKDAY('Basisgegevens RI&amp;E'!$C$14,Defenities!$M$28),IF(R52=Defenities!$I$32,WORKDAY('Basisgegevens RI&amp;E'!$C$14,Defenities!$M$32),IF(R52=Defenities!$I$31,WORKDAY('Basisgegevens RI&amp;E'!$C$14,Defenities!$M$31),IF(R52=Defenities!$I$30,WORKDAY('Basisgegevens RI&amp;E'!$C$14,Defenities!$M$30),IF(R52=Defenities!$I$29,WORKDAY('Basisgegevens RI&amp;E'!$C$14,Defenities!$M$29),WORKDAY('Basisgegevens RI&amp;E'!$C$14,Defenities!$M$28)))))))</f>
        <v>43132</v>
      </c>
      <c r="Y52" s="91"/>
      <c r="Z52" s="104"/>
    </row>
    <row r="53" spans="2:26" ht="188.25" customHeight="1" x14ac:dyDescent="0.25">
      <c r="B53" s="74">
        <f t="shared" si="3"/>
        <v>41</v>
      </c>
      <c r="C53" s="91" t="s">
        <v>47</v>
      </c>
      <c r="D53" s="92" t="s">
        <v>132</v>
      </c>
      <c r="E53" s="93" t="s">
        <v>29</v>
      </c>
      <c r="F53" s="78" t="s">
        <v>432</v>
      </c>
      <c r="G53" s="79" t="s">
        <v>344</v>
      </c>
      <c r="H53" s="94" t="s">
        <v>15</v>
      </c>
      <c r="I53" s="95" t="s">
        <v>21</v>
      </c>
      <c r="J53" s="96" t="s">
        <v>99</v>
      </c>
      <c r="K53" s="97" t="str">
        <f>IF(J53="wettelijke verplichting", "", IF(J53=Defenities!$I$20,Defenities!$G$20,IF(J53=Defenities!$I$21,Defenities!$G$21,IF(J53=Defenities!$I$22,Defenities!$G$22,IF(J53=Defenities!$I$23,Defenities!$G$23,Defenities!$G$24)))))</f>
        <v/>
      </c>
      <c r="L53" s="97"/>
      <c r="M53" s="97" t="str">
        <f>IF(J53="wettelijke verplichting"," ",(IF(L53=Defenities!$I$3,Defenities!$G$3,IF(L53=Defenities!$I$4,Defenities!$G$4,IF(L53=Defenities!$I$5,Defenities!$G$5,IF(L53=Defenities!$I$6,Defenities!$G$6,IF(L53=Defenities!$I$7,Defenities!$G$7,IF(L53=Defenities!$I$8,Defenities!$G$8,Defenities!$G$9))))))))</f>
        <v xml:space="preserve"> </v>
      </c>
      <c r="N53" s="97" t="s">
        <v>94</v>
      </c>
      <c r="O53" s="97" t="str">
        <f>IF(J53="wettelijke verplichting", "",IF(N53=Defenities!$I$12,Defenities!$G$12,IF(N53=Defenities!$I$13,Defenities!$G$13,IF(N53=Defenities!$I$14,Defenities!$G$14,IF(N53=Defenities!$I$15,Defenities!$G$15,IF(N53=Defenities!$I$16,Defenities!$G$16,Defenities!$G$17))))))</f>
        <v/>
      </c>
      <c r="P53" s="98" t="str">
        <f t="shared" si="7"/>
        <v>nvt</v>
      </c>
      <c r="Q53" s="98" t="str">
        <f>IF(P53="nvt","W",(IF(P53&lt;20,Defenities!$I$28,IF(P53&lt;75,Defenities!$I$29,IF(P53&lt;200,Defenities!$I$30,IF(P53&lt;400,Defenities!$I$31,Defenities!$I$32))))))</f>
        <v>W</v>
      </c>
      <c r="R53" s="99" t="str">
        <f t="shared" si="1"/>
        <v>W</v>
      </c>
      <c r="S53" s="100" t="str">
        <f>IF(H53="Ja", "nvt",IF(H53="Niet van toepassing", "nvt",IF(R53=Defenities!$I$32,Defenities!$K$32,IF(R53=Defenities!$I$31,Defenities!$K$31,IF(R53=Defenities!$I$30,Defenities!$K$30,IF(R53=Defenities!$I$29,Defenities!$K$29,IF(R53=Defenities!$I$28,Defenities!$K$28,"Wettelijke verplichting")))))))</f>
        <v>Wettelijke verplichting</v>
      </c>
      <c r="T53" s="144" t="s">
        <v>345</v>
      </c>
      <c r="U53" s="101" t="str">
        <f t="shared" si="8"/>
        <v>De afspraken rond de PAM uit de cao worden gevolgd.</v>
      </c>
      <c r="V53" s="102" t="s">
        <v>218</v>
      </c>
      <c r="W53" s="102"/>
      <c r="X53" s="103">
        <f>IF(S53="nvt", "-", IF(R53=Defenities!$I$33,WORKDAY('Basisgegevens RI&amp;E'!$C$14,Defenities!$M$28),IF(R53=Defenities!$I$32,WORKDAY('Basisgegevens RI&amp;E'!$C$14,Defenities!$M$32),IF(R53=Defenities!$I$31,WORKDAY('Basisgegevens RI&amp;E'!$C$14,Defenities!$M$31),IF(R53=Defenities!$I$30,WORKDAY('Basisgegevens RI&amp;E'!$C$14,Defenities!$M$30),IF(R53=Defenities!$I$29,WORKDAY('Basisgegevens RI&amp;E'!$C$14,Defenities!$M$29),WORKDAY('Basisgegevens RI&amp;E'!$C$14,Defenities!$M$28)))))))</f>
        <v>43132</v>
      </c>
      <c r="Y53" s="91"/>
      <c r="Z53" s="104"/>
    </row>
    <row r="54" spans="2:26" ht="356.25" x14ac:dyDescent="0.25">
      <c r="B54" s="74">
        <f t="shared" si="3"/>
        <v>42</v>
      </c>
      <c r="C54" s="91" t="s">
        <v>47</v>
      </c>
      <c r="D54" s="92" t="s">
        <v>133</v>
      </c>
      <c r="E54" s="93" t="s">
        <v>29</v>
      </c>
      <c r="F54" s="78" t="s">
        <v>44</v>
      </c>
      <c r="G54" s="79" t="s">
        <v>430</v>
      </c>
      <c r="H54" s="94" t="s">
        <v>15</v>
      </c>
      <c r="I54" s="95" t="s">
        <v>21</v>
      </c>
      <c r="J54" s="96" t="s">
        <v>99</v>
      </c>
      <c r="K54" s="97" t="str">
        <f>IF(J54="wettelijke verplichting", "", IF(J54=Defenities!$I$20,Defenities!$G$20,IF(J54=Defenities!$I$21,Defenities!$G$21,IF(J54=Defenities!$I$22,Defenities!$G$22,IF(J54=Defenities!$I$23,Defenities!$G$23,Defenities!$G$24)))))</f>
        <v/>
      </c>
      <c r="L54" s="97"/>
      <c r="M54" s="97" t="str">
        <f>IF(J54="wettelijke verplichting"," ",(IF(L54=Defenities!$I$3,Defenities!$G$3,IF(L54=Defenities!$I$4,Defenities!$G$4,IF(L54=Defenities!$I$5,Defenities!$G$5,IF(L54=Defenities!$I$6,Defenities!$G$6,IF(L54=Defenities!$I$7,Defenities!$G$7,IF(L54=Defenities!$I$8,Defenities!$G$8,Defenities!$G$9))))))))</f>
        <v xml:space="preserve"> </v>
      </c>
      <c r="N54" s="97" t="s">
        <v>96</v>
      </c>
      <c r="O54" s="97" t="str">
        <f>IF(J54="wettelijke verplichting", "",IF(N54=Defenities!$I$12,Defenities!$G$12,IF(N54=Defenities!$I$13,Defenities!$G$13,IF(N54=Defenities!$I$14,Defenities!$G$14,IF(N54=Defenities!$I$15,Defenities!$G$15,IF(N54=Defenities!$I$16,Defenities!$G$16,Defenities!$G$17))))))</f>
        <v/>
      </c>
      <c r="P54" s="98" t="str">
        <f t="shared" si="7"/>
        <v>nvt</v>
      </c>
      <c r="Q54" s="98" t="str">
        <f>IF(P54="nvt","W",(IF(P54&lt;20,Defenities!$I$28,IF(P54&lt;75,Defenities!$I$29,IF(P54&lt;200,Defenities!$I$30,IF(P54&lt;400,Defenities!$I$31,Defenities!$I$32))))))</f>
        <v>W</v>
      </c>
      <c r="R54" s="99" t="str">
        <f t="shared" si="1"/>
        <v>W</v>
      </c>
      <c r="S54" s="100" t="str">
        <f>IF(H54="Ja", "nvt",IF(H54="Niet van toepassing", "nvt",IF(R54=Defenities!$I$32,Defenities!$K$32,IF(R54=Defenities!$I$31,Defenities!$K$31,IF(R54=Defenities!$I$30,Defenities!$K$30,IF(R54=Defenities!$I$29,Defenities!$K$29,IF(R54=Defenities!$I$28,Defenities!$K$28,"Wettelijke verplichting")))))))</f>
        <v>Wettelijke verplichting</v>
      </c>
      <c r="T54" s="144" t="s">
        <v>431</v>
      </c>
      <c r="U54" s="101" t="str">
        <f xml:space="preserve"> IF(S54="nvt", "",T54)</f>
        <v>De taak van preventiemedewerker wordt belegd binnen de organisatie. De preventiemedewerker krijgt een evenwichtig takenpakket. De keuze van de persoon van de preventiemedewerker en de postitie van de preventiemedewerker binnen de organisatie, hebben de instemming van de OR. Er wordt bekendheid gegeven binnen de organisatie wie de preventiemedewerker is. De preventiemedewerker krijgt zo nodig een opleiding om de taak goed te kunnen uitvoeren.</v>
      </c>
      <c r="V54" s="102" t="s">
        <v>218</v>
      </c>
      <c r="W54" s="102"/>
      <c r="X54" s="103">
        <f>IF(S54="nvt", "-", IF(R54=Defenities!$I$33,WORKDAY('Basisgegevens RI&amp;E'!$C$14,Defenities!$M$28),IF(R54=Defenities!$I$32,WORKDAY('Basisgegevens RI&amp;E'!$C$14,Defenities!$M$32),IF(R54=Defenities!$I$31,WORKDAY('Basisgegevens RI&amp;E'!$C$14,Defenities!$M$31),IF(R54=Defenities!$I$30,WORKDAY('Basisgegevens RI&amp;E'!$C$14,Defenities!$M$30),IF(R54=Defenities!$I$29,WORKDAY('Basisgegevens RI&amp;E'!$C$14,Defenities!$M$29),WORKDAY('Basisgegevens RI&amp;E'!$C$14,Defenities!$M$28)))))))</f>
        <v>43132</v>
      </c>
      <c r="Y54" s="91"/>
      <c r="Z54" s="104"/>
    </row>
    <row r="55" spans="2:26" ht="242.25" customHeight="1" x14ac:dyDescent="0.25">
      <c r="B55" s="74">
        <f t="shared" si="3"/>
        <v>43</v>
      </c>
      <c r="C55" s="91" t="s">
        <v>47</v>
      </c>
      <c r="D55" s="92" t="s">
        <v>134</v>
      </c>
      <c r="E55" s="93" t="s">
        <v>29</v>
      </c>
      <c r="F55" s="106" t="s">
        <v>346</v>
      </c>
      <c r="G55" s="79" t="s">
        <v>347</v>
      </c>
      <c r="H55" s="107" t="s">
        <v>15</v>
      </c>
      <c r="I55" s="95" t="s">
        <v>21</v>
      </c>
      <c r="J55" s="96" t="s">
        <v>99</v>
      </c>
      <c r="K55" s="97" t="str">
        <f>IF(J55="wettelijke verplichting", "", IF(J55=Defenities!$I$20,Defenities!$G$20,IF(J55=Defenities!$I$21,Defenities!$G$21,IF(J55=Defenities!$I$22,Defenities!$G$22,IF(J55=Defenities!$I$23,Defenities!$G$23,Defenities!$G$24)))))</f>
        <v/>
      </c>
      <c r="L55" s="97"/>
      <c r="M55" s="97" t="str">
        <f>IF(J55="wettelijke verplichting"," ",(IF(L55=Defenities!$I$3,Defenities!$G$3,IF(L55=Defenities!$I$4,Defenities!$G$4,IF(L55=Defenities!$I$5,Defenities!$G$5,IF(L55=Defenities!$I$6,Defenities!$G$6,IF(L55=Defenities!$I$7,Defenities!$G$7,IF(L55=Defenities!$I$8,Defenities!$G$8,Defenities!$G$9))))))))</f>
        <v xml:space="preserve"> </v>
      </c>
      <c r="N55" s="97" t="s">
        <v>79</v>
      </c>
      <c r="O55" s="97" t="str">
        <f>IF(J55="wettelijke verplichting", "",IF(N55=Defenities!$I$12,Defenities!$G$12,IF(N55=Defenities!$I$13,Defenities!$G$13,IF(N55=Defenities!$I$14,Defenities!$G$14,IF(N55=Defenities!$I$15,Defenities!$G$15,IF(N55=Defenities!$I$16,Defenities!$G$16,Defenities!$G$17))))))</f>
        <v/>
      </c>
      <c r="P55" s="98" t="str">
        <f t="shared" si="7"/>
        <v>nvt</v>
      </c>
      <c r="Q55" s="98" t="str">
        <f>IF(P55="nvt","W",(IF(P55&lt;20,Defenities!$I$28,IF(P55&lt;75,Defenities!$I$29,IF(P55&lt;200,Defenities!$I$30,IF(P55&lt;400,Defenities!$I$31,Defenities!$I$32))))))</f>
        <v>W</v>
      </c>
      <c r="R55" s="99" t="str">
        <f t="shared" si="1"/>
        <v>W</v>
      </c>
      <c r="S55" s="100" t="str">
        <f>IF(H55="Ja", "nvt",IF(H55="Niet van toepassing", "nvt",IF(R55=Defenities!$I$32,Defenities!$K$32,IF(R55=Defenities!$I$31,Defenities!$K$31,IF(R55=Defenities!$I$30,Defenities!$K$30,IF(R55=Defenities!$I$29,Defenities!$K$29,IF(R55=Defenities!$I$28,Defenities!$K$28,"Wettelijke verplichting")))))))</f>
        <v>Wettelijke verplichting</v>
      </c>
      <c r="T55" s="144" t="s">
        <v>348</v>
      </c>
      <c r="U55" s="101" t="str">
        <f t="shared" si="8"/>
        <v xml:space="preserve">Medewerkers worden geïnformeerd dat ze voor vragen of advies over veilig en gezond werk terecht kunnen bij de preventiemedewerker dan wel bij een of meerdere externe deskundigen.
Externe deskundigen zijn de bedrijfsarts maar ook arbeidshygiënist, arbeids- en organisatiekundige of hoger veiligheidskundige. Daarnaast kunnen er afspraken zijn gemaakt in overleg met de OR dat ook andere deskundigen ter beschikking staan zoals een bedrijfsverpleegkundige, -psycholoog, - fysiotherapeut of vertrouwenspersoon.
</v>
      </c>
      <c r="V55" s="102" t="s">
        <v>218</v>
      </c>
      <c r="W55" s="102"/>
      <c r="X55" s="103">
        <f>IF(S55="nvt", "-", IF(R55=Defenities!$I$33,WORKDAY('Basisgegevens RI&amp;E'!$C$14,Defenities!$M$28),IF(R55=Defenities!$I$32,WORKDAY('Basisgegevens RI&amp;E'!$C$14,Defenities!$M$32),IF(R55=Defenities!$I$31,WORKDAY('Basisgegevens RI&amp;E'!$C$14,Defenities!$M$31),IF(R55=Defenities!$I$30,WORKDAY('Basisgegevens RI&amp;E'!$C$14,Defenities!$M$30),IF(R55=Defenities!$I$29,WORKDAY('Basisgegevens RI&amp;E'!$C$14,Defenities!$M$29),WORKDAY('Basisgegevens RI&amp;E'!$C$14,Defenities!$M$28)))))))</f>
        <v>43132</v>
      </c>
      <c r="Y55" s="91"/>
      <c r="Z55" s="104"/>
    </row>
    <row r="56" spans="2:26" ht="409.5" x14ac:dyDescent="0.25">
      <c r="B56" s="74">
        <f t="shared" si="3"/>
        <v>44</v>
      </c>
      <c r="C56" s="91" t="s">
        <v>47</v>
      </c>
      <c r="D56" s="92" t="s">
        <v>135</v>
      </c>
      <c r="E56" s="93" t="s">
        <v>29</v>
      </c>
      <c r="F56" s="78" t="s">
        <v>351</v>
      </c>
      <c r="G56" s="79" t="s">
        <v>433</v>
      </c>
      <c r="H56" s="94" t="s">
        <v>15</v>
      </c>
      <c r="I56" s="95" t="s">
        <v>21</v>
      </c>
      <c r="J56" s="96" t="s">
        <v>99</v>
      </c>
      <c r="K56" s="97" t="str">
        <f>IF(J56="wettelijke verplichting", "", IF(J56=Defenities!$I$20,Defenities!$G$20,IF(J56=Defenities!$I$21,Defenities!$G$21,IF(J56=Defenities!$I$22,Defenities!$G$22,IF(J56=Defenities!$I$23,Defenities!$G$23,Defenities!$G$24)))))</f>
        <v/>
      </c>
      <c r="L56" s="97" t="s">
        <v>54</v>
      </c>
      <c r="M56" s="97" t="str">
        <f>IF(J56="wettelijke verplichting"," ",(IF(L56=Defenities!$I$3,Defenities!$G$3,IF(L56=Defenities!$I$4,Defenities!$G$4,IF(L56=Defenities!$I$5,Defenities!$G$5,IF(L56=Defenities!$I$6,Defenities!$G$6,IF(L56=Defenities!$I$7,Defenities!$G$7,IF(L56=Defenities!$I$8,Defenities!$G$8,Defenities!$G$9))))))))</f>
        <v xml:space="preserve"> </v>
      </c>
      <c r="N56" s="97" t="s">
        <v>96</v>
      </c>
      <c r="O56" s="97" t="str">
        <f>IF(J56="wettelijke verplichting", "",IF(N56=Defenities!$I$12,Defenities!$G$12,IF(N56=Defenities!$I$13,Defenities!$G$13,IF(N56=Defenities!$I$14,Defenities!$G$14,IF(N56=Defenities!$I$15,Defenities!$G$15,IF(N56=Defenities!$I$16,Defenities!$G$16,Defenities!$G$17))))))</f>
        <v/>
      </c>
      <c r="P56" s="98" t="str">
        <f t="shared" si="7"/>
        <v>nvt</v>
      </c>
      <c r="Q56" s="98" t="str">
        <f>IF(P56="nvt","W",(IF(P56&lt;20,Defenities!$I$28,IF(P56&lt;75,Defenities!$I$29,IF(P56&lt;200,Defenities!$I$30,IF(P56&lt;400,Defenities!$I$31,Defenities!$I$32))))))</f>
        <v>W</v>
      </c>
      <c r="R56" s="99" t="str">
        <f t="shared" si="1"/>
        <v>W</v>
      </c>
      <c r="S56" s="100" t="str">
        <f>IF(H56="Ja", "nvt",IF(H56="Niet van toepassing", "nvt",IF(R56=Defenities!$I$32,Defenities!$K$32,IF(R56=Defenities!$I$31,Defenities!$K$31,IF(R56=Defenities!$I$30,Defenities!$K$30,IF(R56=Defenities!$I$29,Defenities!$K$29,IF(R56=Defenities!$I$28,Defenities!$K$28,"Wettelijke verplichting")))))))</f>
        <v>Wettelijke verplichting</v>
      </c>
      <c r="T56" s="144" t="s">
        <v>434</v>
      </c>
      <c r="U56" s="101" t="str">
        <f t="shared" si="8"/>
        <v xml:space="preserve">De gecertificeerde arbodeskundige wordt ingezet voor de wettelijk vastgestelde taken:
• begeleiding van verzuimende medewerkers;
• Periodieke Arbeidsgezondheidskundige Monitor;
• aanstellingskeuringen;
• toetsing RI&amp;E.
De eerste drie taken mogen alleen door een bedrijfsarts worden verricht. In het contract zijn over de inzet van de bedrijfsarts de volgende zaken vastgelegd: 
- toegang van medewerkers tot de bedrijfsarts (consultatie);
- toegang van de bedrijfsarts tot de werkplek;
- mogelijkheid tot second opion voor medewerkers;
- klachtenprocedure;
- samenwerking van de bedrijfsarts met de preventiemedewerker en de OR of
  personeelsvertegenwoordiging;
- advisering van de bedrijfsarts over preventieve maatregelen;
- melding van beroepsziekten.
</v>
      </c>
      <c r="V56" s="102" t="s">
        <v>218</v>
      </c>
      <c r="W56" s="102"/>
      <c r="X56" s="103">
        <f>IF(S56="nvt", "-", IF(R56=Defenities!$I$33,WORKDAY('Basisgegevens RI&amp;E'!$C$14,Defenities!$M$28),IF(R56=Defenities!$I$32,WORKDAY('Basisgegevens RI&amp;E'!$C$14,Defenities!$M$32),IF(R56=Defenities!$I$31,WORKDAY('Basisgegevens RI&amp;E'!$C$14,Defenities!$M$31),IF(R56=Defenities!$I$30,WORKDAY('Basisgegevens RI&amp;E'!$C$14,Defenities!$M$30),IF(R56=Defenities!$I$29,WORKDAY('Basisgegevens RI&amp;E'!$C$14,Defenities!$M$29),WORKDAY('Basisgegevens RI&amp;E'!$C$14,Defenities!$M$28)))))))</f>
        <v>43132</v>
      </c>
      <c r="Y56" s="91"/>
      <c r="Z56" s="104"/>
    </row>
    <row r="57" spans="2:26" ht="114" x14ac:dyDescent="0.25">
      <c r="B57" s="74">
        <f t="shared" si="3"/>
        <v>45</v>
      </c>
      <c r="C57" s="91" t="s">
        <v>47</v>
      </c>
      <c r="D57" s="92" t="s">
        <v>136</v>
      </c>
      <c r="E57" s="93" t="s">
        <v>29</v>
      </c>
      <c r="F57" s="78" t="s">
        <v>349</v>
      </c>
      <c r="G57" s="79" t="s">
        <v>350</v>
      </c>
      <c r="H57" s="94" t="s">
        <v>15</v>
      </c>
      <c r="I57" s="95" t="s">
        <v>21</v>
      </c>
      <c r="J57" s="96" t="s">
        <v>90</v>
      </c>
      <c r="K57" s="97">
        <f>IF(J57="wettelijke verplichting", "", IF(J57=Defenities!$I$20,Defenities!$G$20,IF(J57=Defenities!$I$21,Defenities!$G$21,IF(J57=Defenities!$I$22,Defenities!$G$22,IF(J57=Defenities!$I$23,Defenities!$G$23,Defenities!$G$24)))))</f>
        <v>7</v>
      </c>
      <c r="L57" s="97" t="s">
        <v>54</v>
      </c>
      <c r="M57" s="97">
        <f>IF(J57="wettelijke verplichting"," ",(IF(L57=Defenities!$I$3,Defenities!$G$3,IF(L57=Defenities!$I$4,Defenities!$G$4,IF(L57=Defenities!$I$5,Defenities!$G$5,IF(L57=Defenities!$I$6,Defenities!$G$6,IF(L57=Defenities!$I$7,Defenities!$G$7,IF(L57=Defenities!$I$8,Defenities!$G$8,Defenities!$G$9))))))))</f>
        <v>3</v>
      </c>
      <c r="N57" s="97" t="s">
        <v>94</v>
      </c>
      <c r="O57" s="97">
        <f>IF(J57="wettelijke verplichting", "",IF(N57=Defenities!$I$12,Defenities!$G$12,IF(N57=Defenities!$I$13,Defenities!$G$13,IF(N57=Defenities!$I$14,Defenities!$G$14,IF(N57=Defenities!$I$15,Defenities!$G$15,IF(N57=Defenities!$I$16,Defenities!$G$16,Defenities!$G$17))))))</f>
        <v>2</v>
      </c>
      <c r="P57" s="98">
        <f t="shared" si="7"/>
        <v>42</v>
      </c>
      <c r="Q57" s="98">
        <f>IF(P57="nvt","W",(IF(P57&lt;20,Defenities!$I$28,IF(P57&lt;75,Defenities!$I$29,IF(P57&lt;200,Defenities!$I$30,IF(P57&lt;400,Defenities!$I$31,Defenities!$I$32))))))</f>
        <v>2</v>
      </c>
      <c r="R57" s="99">
        <f t="shared" si="1"/>
        <v>2</v>
      </c>
      <c r="S57" s="100" t="str">
        <f>IF(H57="Ja", "nvt",IF(H57="Niet van toepassing", "nvt",IF(R57=Defenities!$I$32,Defenities!$K$32,IF(R57=Defenities!$I$31,Defenities!$K$31,IF(R57=Defenities!$I$30,Defenities!$K$30,IF(R57=Defenities!$I$29,Defenities!$K$29,IF(R57=Defenities!$I$28,Defenities!$K$28,"Wettelijke verplichting")))))))</f>
        <v>Aandacht</v>
      </c>
      <c r="T57" s="144" t="s">
        <v>277</v>
      </c>
      <c r="U57" s="101" t="str">
        <f t="shared" si="8"/>
        <v>Bij uitbesteding van werkzaamheden worden de afspraken over veilig en gezond werk vastgelegd. De afspraken die binnen de organisatie gelden ten aanzien van veiligheid en gezondheid worden daarin vermeld. Er is toezicht op het nakomen van de gemaakte afspraken.</v>
      </c>
      <c r="V57" s="102" t="s">
        <v>218</v>
      </c>
      <c r="W57" s="102"/>
      <c r="X57" s="103">
        <f>IF(S57="nvt", "-", IF(R57=Defenities!$I$33,WORKDAY('Basisgegevens RI&amp;E'!$C$14,Defenities!$M$28),IF(R57=Defenities!$I$32,WORKDAY('Basisgegevens RI&amp;E'!$C$14,Defenities!$M$32),IF(R57=Defenities!$I$31,WORKDAY('Basisgegevens RI&amp;E'!$C$14,Defenities!$M$31),IF(R57=Defenities!$I$30,WORKDAY('Basisgegevens RI&amp;E'!$C$14,Defenities!$M$30),IF(R57=Defenities!$I$29,WORKDAY('Basisgegevens RI&amp;E'!$C$14,Defenities!$M$29),WORKDAY('Basisgegevens RI&amp;E'!$C$14,Defenities!$M$28)))))))</f>
        <v>43132</v>
      </c>
      <c r="Y57" s="91"/>
      <c r="Z57" s="104"/>
    </row>
    <row r="58" spans="2:26" ht="71.25" x14ac:dyDescent="0.25">
      <c r="B58" s="74">
        <f t="shared" si="3"/>
        <v>46</v>
      </c>
      <c r="C58" s="91" t="s">
        <v>47</v>
      </c>
      <c r="D58" s="92" t="s">
        <v>137</v>
      </c>
      <c r="E58" s="93" t="s">
        <v>29</v>
      </c>
      <c r="F58" s="78" t="s">
        <v>259</v>
      </c>
      <c r="G58" s="79" t="s">
        <v>21</v>
      </c>
      <c r="H58" s="94" t="s">
        <v>15</v>
      </c>
      <c r="I58" s="95" t="s">
        <v>21</v>
      </c>
      <c r="J58" s="96" t="s">
        <v>99</v>
      </c>
      <c r="K58" s="97" t="str">
        <f>IF(J58="wettelijke verplichting", "", IF(J58=Defenities!$I$20,Defenities!$G$20,IF(J58=Defenities!$I$21,Defenities!$G$21,IF(J58=Defenities!$I$22,Defenities!$G$22,IF(J58=Defenities!$I$23,Defenities!$G$23,Defenities!$G$24)))))</f>
        <v/>
      </c>
      <c r="L58" s="97"/>
      <c r="M58" s="97"/>
      <c r="N58" s="97"/>
      <c r="O58" s="97" t="str">
        <f>IF(J58="wettelijke verplichting", "",IF(N58=Defenities!$I$12,Defenities!$G$12,IF(N58=Defenities!$I$13,Defenities!$G$13,IF(N58=Defenities!$I$14,Defenities!$G$14,IF(N58=Defenities!$I$15,Defenities!$G$15,IF(N58=Defenities!$I$16,Defenities!$G$16,Defenities!$G$17))))))</f>
        <v/>
      </c>
      <c r="P58" s="98" t="str">
        <f t="shared" si="7"/>
        <v>nvt</v>
      </c>
      <c r="Q58" s="98" t="str">
        <f>IF(P58="nvt","W",(IF(P58&lt;20,Defenities!$I$28,IF(P58&lt;75,Defenities!$I$29,IF(P58&lt;200,Defenities!$I$30,IF(P58&lt;400,Defenities!$I$31,Defenities!$I$32))))))</f>
        <v>W</v>
      </c>
      <c r="R58" s="99" t="s">
        <v>9</v>
      </c>
      <c r="S58" s="100" t="str">
        <f>IF(H58="Ja", "nvt",IF(H58="Niet van toepassing", "nvt",IF(R58=Defenities!$I$32,Defenities!$K$32,IF(R58=Defenities!$I$31,Defenities!$K$31,IF(R58=Defenities!$I$30,Defenities!$K$30,IF(R58=Defenities!$I$29,Defenities!$K$29,IF(R58=Defenities!$I$28,Defenities!$K$28,"Wettelijke verplichting")))))))</f>
        <v>Wettelijke verplichting</v>
      </c>
      <c r="T58" s="144" t="s">
        <v>296</v>
      </c>
      <c r="U58" s="101" t="str">
        <f t="shared" si="8"/>
        <v>Tijdelijke arbeidskrachten worden geïnformeerd over relevante arbozaken. Het uitzendbureau krijgt een samenvatting (relevante passages) uit de RI&amp;E.</v>
      </c>
      <c r="V58" s="102" t="s">
        <v>218</v>
      </c>
      <c r="W58" s="102"/>
      <c r="X58" s="103">
        <f>IF(S58="nvt", "-", IF(R58=Defenities!$I$33,WORKDAY('Basisgegevens RI&amp;E'!$C$14,Defenities!$M$28),IF(R58=Defenities!$I$32,WORKDAY('Basisgegevens RI&amp;E'!$C$14,Defenities!$M$32),IF(R58=Defenities!$I$31,WORKDAY('Basisgegevens RI&amp;E'!$C$14,Defenities!$M$31),IF(R58=Defenities!$I$30,WORKDAY('Basisgegevens RI&amp;E'!$C$14,Defenities!$M$30),IF(R58=Defenities!$I$29,WORKDAY('Basisgegevens RI&amp;E'!$C$14,Defenities!$M$29),WORKDAY('Basisgegevens RI&amp;E'!$C$14,Defenities!$M$28)))))))</f>
        <v>43132</v>
      </c>
      <c r="Y58" s="91"/>
      <c r="Z58" s="104"/>
    </row>
    <row r="59" spans="2:26" ht="88.5" customHeight="1" x14ac:dyDescent="0.25">
      <c r="B59" s="74">
        <f t="shared" si="3"/>
        <v>47</v>
      </c>
      <c r="C59" s="91" t="s">
        <v>47</v>
      </c>
      <c r="D59" s="92" t="s">
        <v>138</v>
      </c>
      <c r="E59" s="93" t="s">
        <v>29</v>
      </c>
      <c r="F59" s="78" t="s">
        <v>40</v>
      </c>
      <c r="G59" s="79" t="s">
        <v>352</v>
      </c>
      <c r="H59" s="94" t="s">
        <v>15</v>
      </c>
      <c r="I59" s="95" t="s">
        <v>21</v>
      </c>
      <c r="J59" s="96" t="s">
        <v>99</v>
      </c>
      <c r="K59" s="97" t="str">
        <f>IF(J59="wettelijke verplichting", "", IF(J59=Defenities!$I$20,Defenities!$G$20,IF(J59=Defenities!$I$21,Defenities!$G$21,IF(J59=Defenities!$I$22,Defenities!$G$22,IF(J59=Defenities!$I$23,Defenities!$G$23,Defenities!$G$24)))))</f>
        <v/>
      </c>
      <c r="L59" s="97"/>
      <c r="M59" s="97"/>
      <c r="N59" s="97"/>
      <c r="O59" s="97" t="str">
        <f>IF(J59="wettelijke verplichting", "",IF(N59=Defenities!$I$12,Defenities!$G$12,IF(N59=Defenities!$I$13,Defenities!$G$13,IF(N59=Defenities!$I$14,Defenities!$G$14,IF(N59=Defenities!$I$15,Defenities!$G$15,IF(N59=Defenities!$I$16,Defenities!$G$16,Defenities!$G$17))))))</f>
        <v/>
      </c>
      <c r="P59" s="98" t="str">
        <f t="shared" si="7"/>
        <v>nvt</v>
      </c>
      <c r="Q59" s="98" t="str">
        <f>IF(P59="nvt","W",(IF(P59&lt;20,Defenities!$I$28,IF(P59&lt;75,Defenities!$I$29,IF(P59&lt;200,Defenities!$I$30,IF(P59&lt;400,Defenities!$I$31,Defenities!$I$32))))))</f>
        <v>W</v>
      </c>
      <c r="R59" s="99" t="str">
        <f t="shared" si="1"/>
        <v>W</v>
      </c>
      <c r="S59" s="100" t="str">
        <f>IF(H59="Ja", "nvt",IF(H59="Niet van toepassing", "nvt",IF(R59=Defenities!$I$32,Defenities!$K$32,IF(R59=Defenities!$I$31,Defenities!$K$31,IF(R59=Defenities!$I$30,Defenities!$K$30,IF(R59=Defenities!$I$29,Defenities!$K$29,IF(R59=Defenities!$I$28,Defenities!$K$28,"Wettelijke verplichting")))))))</f>
        <v>Wettelijke verplichting</v>
      </c>
      <c r="T59" s="144" t="s">
        <v>353</v>
      </c>
      <c r="U59" s="101" t="str">
        <f t="shared" si="8"/>
        <v xml:space="preserve">De bedrijfsarts volgt het protocol ten aanzien van aanstellingskeuringen bij nieuwe medewerkers, zoals die in de branche is afgesproken. 
</v>
      </c>
      <c r="V59" s="102" t="s">
        <v>218</v>
      </c>
      <c r="W59" s="102"/>
      <c r="X59" s="103">
        <f>IF(S59="nvt", "-", IF(R59=Defenities!$I$33,WORKDAY('Basisgegevens RI&amp;E'!$C$14,Defenities!$M$28),IF(R59=Defenities!$I$32,WORKDAY('Basisgegevens RI&amp;E'!$C$14,Defenities!$M$32),IF(R59=Defenities!$I$31,WORKDAY('Basisgegevens RI&amp;E'!$C$14,Defenities!$M$31),IF(R59=Defenities!$I$30,WORKDAY('Basisgegevens RI&amp;E'!$C$14,Defenities!$M$30),IF(R59=Defenities!$I$29,WORKDAY('Basisgegevens RI&amp;E'!$C$14,Defenities!$M$29),WORKDAY('Basisgegevens RI&amp;E'!$C$14,Defenities!$M$28)))))))</f>
        <v>43132</v>
      </c>
      <c r="Y59" s="91"/>
      <c r="Z59" s="104"/>
    </row>
    <row r="60" spans="2:26" s="108" customFormat="1" ht="156.75" x14ac:dyDescent="0.25">
      <c r="B60" s="74">
        <f t="shared" si="3"/>
        <v>48</v>
      </c>
      <c r="C60" s="91" t="s">
        <v>47</v>
      </c>
      <c r="D60" s="92" t="s">
        <v>139</v>
      </c>
      <c r="E60" s="93" t="s">
        <v>29</v>
      </c>
      <c r="F60" s="78" t="s">
        <v>291</v>
      </c>
      <c r="G60" s="79" t="s">
        <v>260</v>
      </c>
      <c r="H60" s="94" t="s">
        <v>15</v>
      </c>
      <c r="I60" s="95" t="s">
        <v>21</v>
      </c>
      <c r="J60" s="96" t="s">
        <v>92</v>
      </c>
      <c r="K60" s="97">
        <f>IF(J60="wettelijke verplichting", "", IF(J60=Defenities!$I$20,Defenities!$G$20,IF(J60=Defenities!$I$21,Defenities!$G$21,IF(J60=Defenities!$I$22,Defenities!$G$22,IF(J60=Defenities!$I$23,Defenities!$G$23,Defenities!$G$24)))))</f>
        <v>40</v>
      </c>
      <c r="L60" s="97" t="s">
        <v>52</v>
      </c>
      <c r="M60" s="97">
        <f>IF(J60="wettelijke verplichting"," ",(IF(L60=Defenities!$I$3,Defenities!$G$3,IF(L60=Defenities!$I$4,Defenities!$G$4,IF(L60=Defenities!$I$5,Defenities!$G$5,IF(L60=Defenities!$I$6,Defenities!$G$6,IF(L60=Defenities!$I$7,Defenities!$G$7,IF(L60=Defenities!$I$8,Defenities!$G$8,Defenities!$G$9))))))))</f>
        <v>0.1</v>
      </c>
      <c r="N60" s="97" t="s">
        <v>79</v>
      </c>
      <c r="O60" s="97">
        <f>IF(J60="wettelijke verplichting", "",IF(N60=Defenities!$I$12,Defenities!$G$12,IF(N60=Defenities!$I$13,Defenities!$G$13,IF(N60=Defenities!$I$14,Defenities!$G$14,IF(N60=Defenities!$I$15,Defenities!$G$15,IF(N60=Defenities!$I$16,Defenities!$G$16,Defenities!$G$17))))))</f>
        <v>0.1</v>
      </c>
      <c r="P60" s="98">
        <f t="shared" si="7"/>
        <v>0.4</v>
      </c>
      <c r="Q60" s="98">
        <f>IF(P60="nvt","W",(IF(P60&lt;20,Defenities!$I$28,IF(P60&lt;75,Defenities!$I$29,IF(P60&lt;200,Defenities!$I$30,IF(P60&lt;400,Defenities!$I$31,Defenities!$I$32))))))</f>
        <v>1</v>
      </c>
      <c r="R60" s="99">
        <f t="shared" si="1"/>
        <v>1</v>
      </c>
      <c r="S60" s="100" t="str">
        <f>IF(H60="Ja", "nvt",IF(H60="Niet van toepassing", "nvt",IF(R60=Defenities!$I$32,Defenities!$K$32,IF(R60=Defenities!$I$31,Defenities!$K$31,IF(R60=Defenities!$I$30,Defenities!$K$30,IF(R60=Defenities!$I$29,Defenities!$K$29,IF(R60=Defenities!$I$28,Defenities!$K$28,"Wettelijke verplichting")))))))</f>
        <v>Een keer doen</v>
      </c>
      <c r="T60" s="144" t="s">
        <v>354</v>
      </c>
      <c r="U60" s="101" t="str">
        <f t="shared" si="8"/>
        <v>De ziekteverzuimanalyse en de analyse van de incidentenregistratie worden minimaal jaarlijks beoordeeld. Dit vormt input voor de actualisatie van het Plan van Aanpak.</v>
      </c>
      <c r="V60" s="102" t="s">
        <v>218</v>
      </c>
      <c r="W60" s="102"/>
      <c r="X60" s="103">
        <f>IF(S60="nvt", "-", IF(R60=Defenities!$I$33,WORKDAY('Basisgegevens RI&amp;E'!$C$14,Defenities!$M$28),IF(R60=Defenities!$I$32,WORKDAY('Basisgegevens RI&amp;E'!$C$14,Defenities!$M$32),IF(R60=Defenities!$I$31,WORKDAY('Basisgegevens RI&amp;E'!$C$14,Defenities!$M$31),IF(R60=Defenities!$I$30,WORKDAY('Basisgegevens RI&amp;E'!$C$14,Defenities!$M$30),IF(R60=Defenities!$I$29,WORKDAY('Basisgegevens RI&amp;E'!$C$14,Defenities!$M$29),WORKDAY('Basisgegevens RI&amp;E'!$C$14,Defenities!$M$28)))))))</f>
        <v>43132</v>
      </c>
      <c r="Y60" s="91"/>
      <c r="Z60" s="104"/>
    </row>
    <row r="61" spans="2:26" ht="282.75" customHeight="1" x14ac:dyDescent="0.25">
      <c r="B61" s="74">
        <f t="shared" si="3"/>
        <v>49</v>
      </c>
      <c r="C61" s="91" t="s">
        <v>47</v>
      </c>
      <c r="D61" s="92" t="s">
        <v>140</v>
      </c>
      <c r="E61" s="93" t="s">
        <v>29</v>
      </c>
      <c r="F61" s="78" t="s">
        <v>39</v>
      </c>
      <c r="G61" s="79" t="s">
        <v>355</v>
      </c>
      <c r="H61" s="94" t="s">
        <v>15</v>
      </c>
      <c r="I61" s="95" t="s">
        <v>21</v>
      </c>
      <c r="J61" s="96" t="s">
        <v>99</v>
      </c>
      <c r="K61" s="97" t="str">
        <f>IF(J61="wettelijke verplichting", "", IF(J61=Defenities!$I$20,Defenities!$G$20,IF(J61=Defenities!$I$21,Defenities!$G$21,IF(J61=Defenities!$I$22,Defenities!$G$22,IF(J61=Defenities!$I$23,Defenities!$G$23,Defenities!$G$24)))))</f>
        <v/>
      </c>
      <c r="L61" s="97"/>
      <c r="M61" s="97"/>
      <c r="N61" s="97"/>
      <c r="O61" s="97" t="str">
        <f>IF(J61="wettelijke verplichting", "",IF(N61=Defenities!$I$12,Defenities!$G$12,IF(N61=Defenities!$I$13,Defenities!$G$13,IF(N61=Defenities!$I$14,Defenities!$G$14,IF(N61=Defenities!$I$15,Defenities!$G$15,IF(N61=Defenities!$I$16,Defenities!$G$16,Defenities!$G$17))))))</f>
        <v/>
      </c>
      <c r="P61" s="98" t="str">
        <f t="shared" si="7"/>
        <v>nvt</v>
      </c>
      <c r="Q61" s="98" t="str">
        <f>IF(P61="nvt","W",(IF(P61&lt;20,Defenities!$I$28,IF(P61&lt;75,Defenities!$I$29,IF(P61&lt;200,Defenities!$I$30,IF(P61&lt;400,Defenities!$I$31,Defenities!$I$32))))))</f>
        <v>W</v>
      </c>
      <c r="R61" s="99" t="str">
        <f t="shared" si="1"/>
        <v>W</v>
      </c>
      <c r="S61" s="100" t="str">
        <f>IF(H61="Ja", "nvt",IF(H61="Niet van toepassing", "nvt",IF(R61=Defenities!$I$32,Defenities!$K$32,IF(R61=Defenities!$I$31,Defenities!$K$31,IF(R61=Defenities!$I$30,Defenities!$K$30,IF(R61=Defenities!$I$29,Defenities!$K$29,IF(R61=Defenities!$I$28,Defenities!$K$28,"Wettelijke verplichting")))))))</f>
        <v>Wettelijke verplichting</v>
      </c>
      <c r="T61" s="144" t="s">
        <v>376</v>
      </c>
      <c r="U61" s="101" t="str">
        <f t="shared" si="8"/>
        <v xml:space="preserve">Adequate voorlichting en instructie voor alle medewerkers over relevante arbozaken. 
Onderzoek welke vormen van voorlichting en instructie het meest geschikt zijn:
• werkoverleg, door periodiek (en tenminste jaarlijks) aandacht te besteden aan relevante onderwerpen;
• opleidingsbeleid (bijvoorbeeld de opleiding van leden BO-team, ergocoaches e.d.);
• interne mededelingen (nieuwsbrief, intranet);
• functionerings- en beoordelingsgesprekken.
Zie ook: Arbocatalogus Ambulancezorg.
</v>
      </c>
      <c r="V61" s="102" t="s">
        <v>218</v>
      </c>
      <c r="W61" s="102"/>
      <c r="X61" s="103">
        <f>IF(S61="nvt", "-", IF(R61=Defenities!$I$33,WORKDAY('Basisgegevens RI&amp;E'!$C$14,Defenities!$M$28),IF(R61=Defenities!$I$32,WORKDAY('Basisgegevens RI&amp;E'!$C$14,Defenities!$M$32),IF(R61=Defenities!$I$31,WORKDAY('Basisgegevens RI&amp;E'!$C$14,Defenities!$M$31),IF(R61=Defenities!$I$30,WORKDAY('Basisgegevens RI&amp;E'!$C$14,Defenities!$M$30),IF(R61=Defenities!$I$29,WORKDAY('Basisgegevens RI&amp;E'!$C$14,Defenities!$M$29),WORKDAY('Basisgegevens RI&amp;E'!$C$14,Defenities!$M$28)))))))</f>
        <v>43132</v>
      </c>
      <c r="Y61" s="91"/>
      <c r="Z61" s="104"/>
    </row>
    <row r="62" spans="2:26" ht="216" customHeight="1" x14ac:dyDescent="0.25">
      <c r="B62" s="74">
        <f t="shared" si="3"/>
        <v>50</v>
      </c>
      <c r="C62" s="91" t="s">
        <v>47</v>
      </c>
      <c r="D62" s="92" t="s">
        <v>142</v>
      </c>
      <c r="E62" s="93" t="s">
        <v>29</v>
      </c>
      <c r="F62" s="78" t="s">
        <v>43</v>
      </c>
      <c r="G62" s="79" t="s">
        <v>356</v>
      </c>
      <c r="H62" s="94" t="s">
        <v>15</v>
      </c>
      <c r="I62" s="95" t="s">
        <v>21</v>
      </c>
      <c r="J62" s="96" t="s">
        <v>99</v>
      </c>
      <c r="K62" s="97" t="str">
        <f>IF(J62="wettelijke verplichting", "", IF(J62=Defenities!$I$20,Defenities!$G$20,IF(J62=Defenities!$I$21,Defenities!$G$21,IF(J62=Defenities!$I$22,Defenities!$G$22,IF(J62=Defenities!$I$23,Defenities!$G$23,Defenities!$G$24)))))</f>
        <v/>
      </c>
      <c r="L62" s="97"/>
      <c r="M62" s="97"/>
      <c r="N62" s="97"/>
      <c r="O62" s="97" t="str">
        <f>IF(J62="wettelijke verplichting", "",IF(N62=Defenities!$I$12,Defenities!$G$12,IF(N62=Defenities!$I$13,Defenities!$G$13,IF(N62=Defenities!$I$14,Defenities!$G$14,IF(N62=Defenities!$I$15,Defenities!$G$15,IF(N62=Defenities!$I$16,Defenities!$G$16,Defenities!$G$17))))))</f>
        <v/>
      </c>
      <c r="P62" s="98" t="str">
        <f t="shared" si="7"/>
        <v>nvt</v>
      </c>
      <c r="Q62" s="98" t="str">
        <f>IF(P62="nvt","W",(IF(P62&lt;20,Defenities!$I$28,IF(P62&lt;75,Defenities!$I$29,IF(P62&lt;200,Defenities!$I$30,IF(P62&lt;400,Defenities!$I$31,Defenities!$I$32))))))</f>
        <v>W</v>
      </c>
      <c r="R62" s="99" t="str">
        <f t="shared" si="1"/>
        <v>W</v>
      </c>
      <c r="S62" s="100" t="str">
        <f>IF(H62="Ja", "nvt",IF(H62="Niet van toepassing", "nvt",IF(R62=Defenities!$I$32,Defenities!$K$32,IF(R62=Defenities!$I$31,Defenities!$K$31,IF(R62=Defenities!$I$30,Defenities!$K$30,IF(R62=Defenities!$I$29,Defenities!$K$29,IF(R62=Defenities!$I$28,Defenities!$K$28,"Wettelijke verplichting")))))))</f>
        <v>Wettelijke verplichting</v>
      </c>
      <c r="T62" s="144" t="s">
        <v>278</v>
      </c>
      <c r="U62" s="101" t="str">
        <f t="shared" si="8"/>
        <v>Gebruik een registratiesysteem en procedure voor arbeidsongevallen. Dit wordt afgestemd met het systeem en procedure over de registratie van agressieincidenten.</v>
      </c>
      <c r="V62" s="102" t="s">
        <v>218</v>
      </c>
      <c r="W62" s="102"/>
      <c r="X62" s="103">
        <f>IF(S62="nvt", "-", IF(R62=Defenities!$I$33,WORKDAY('Basisgegevens RI&amp;E'!$C$14,Defenities!$M$28),IF(R62=Defenities!$I$32,WORKDAY('Basisgegevens RI&amp;E'!$C$14,Defenities!$M$32),IF(R62=Defenities!$I$31,WORKDAY('Basisgegevens RI&amp;E'!$C$14,Defenities!$M$31),IF(R62=Defenities!$I$30,WORKDAY('Basisgegevens RI&amp;E'!$C$14,Defenities!$M$30),IF(R62=Defenities!$I$29,WORKDAY('Basisgegevens RI&amp;E'!$C$14,Defenities!$M$29),WORKDAY('Basisgegevens RI&amp;E'!$C$14,Defenities!$M$28)))))))</f>
        <v>43132</v>
      </c>
      <c r="Y62" s="91"/>
      <c r="Z62" s="104"/>
    </row>
    <row r="63" spans="2:26" ht="156.75" x14ac:dyDescent="0.25">
      <c r="B63" s="74">
        <f t="shared" si="3"/>
        <v>51</v>
      </c>
      <c r="C63" s="91" t="s">
        <v>47</v>
      </c>
      <c r="D63" s="92" t="s">
        <v>141</v>
      </c>
      <c r="E63" s="93" t="s">
        <v>29</v>
      </c>
      <c r="F63" s="78" t="s">
        <v>228</v>
      </c>
      <c r="G63" s="79" t="s">
        <v>357</v>
      </c>
      <c r="H63" s="94" t="s">
        <v>15</v>
      </c>
      <c r="I63" s="95" t="s">
        <v>21</v>
      </c>
      <c r="J63" s="96" t="s">
        <v>99</v>
      </c>
      <c r="K63" s="97" t="str">
        <f>IF(J63="wettelijke verplichting", "", IF(J63=Defenities!$I$20,Defenities!$G$20,IF(J63=Defenities!$I$21,Defenities!$G$21,IF(J63=Defenities!$I$22,Defenities!$G$22,IF(J63=Defenities!$I$23,Defenities!$G$23,Defenities!$G$24)))))</f>
        <v/>
      </c>
      <c r="L63" s="97"/>
      <c r="M63" s="97"/>
      <c r="N63" s="97"/>
      <c r="O63" s="97" t="str">
        <f>IF(J63="wettelijke verplichting", "",IF(N63=Defenities!$I$12,Defenities!$G$12,IF(N63=Defenities!$I$13,Defenities!$G$13,IF(N63=Defenities!$I$14,Defenities!$G$14,IF(N63=Defenities!$I$15,Defenities!$G$15,IF(N63=Defenities!$I$16,Defenities!$G$16,Defenities!$G$17))))))</f>
        <v/>
      </c>
      <c r="P63" s="98" t="str">
        <f t="shared" si="7"/>
        <v>nvt</v>
      </c>
      <c r="Q63" s="98" t="str">
        <f>IF(P63="nvt","W",(IF(P63&lt;20,Defenities!$I$28,IF(P63&lt;75,Defenities!$I$29,IF(P63&lt;200,Defenities!$I$30,IF(P63&lt;400,Defenities!$I$31,Defenities!$I$32))))))</f>
        <v>W</v>
      </c>
      <c r="R63" s="99" t="str">
        <f t="shared" si="1"/>
        <v>W</v>
      </c>
      <c r="S63" s="100" t="str">
        <f>IF(H63="Ja", "nvt",IF(H63="Niet van toepassing", "nvt",IF(R63=Defenities!$I$32,Defenities!$K$32,IF(R63=Defenities!$I$31,Defenities!$K$31,IF(R63=Defenities!$I$30,Defenities!$K$30,IF(R63=Defenities!$I$29,Defenities!$K$29,IF(R63=Defenities!$I$28,Defenities!$K$28,"Wettelijke verplichting")))))))</f>
        <v>Wettelijke verplichting</v>
      </c>
      <c r="T63" s="144" t="s">
        <v>358</v>
      </c>
      <c r="U63" s="101" t="str">
        <f t="shared" si="8"/>
        <v>De stand van zaken ten aanzien van het Plan van Aanpak wordt minimaal jaarlijks opgesteld. De voortgang wordt besproken tussen directie en ondernemingsraad.</v>
      </c>
      <c r="V63" s="102" t="s">
        <v>218</v>
      </c>
      <c r="W63" s="102"/>
      <c r="X63" s="103">
        <f>IF(S63="nvt", "-", IF(R63=Defenities!$I$33,WORKDAY('Basisgegevens RI&amp;E'!$C$14,Defenities!$M$28),IF(R63=Defenities!$I$32,WORKDAY('Basisgegevens RI&amp;E'!$C$14,Defenities!$M$32),IF(R63=Defenities!$I$31,WORKDAY('Basisgegevens RI&amp;E'!$C$14,Defenities!$M$31),IF(R63=Defenities!$I$30,WORKDAY('Basisgegevens RI&amp;E'!$C$14,Defenities!$M$30),IF(R63=Defenities!$I$29,WORKDAY('Basisgegevens RI&amp;E'!$C$14,Defenities!$M$29),WORKDAY('Basisgegevens RI&amp;E'!$C$14,Defenities!$M$28)))))))</f>
        <v>43132</v>
      </c>
      <c r="Y63" s="91"/>
      <c r="Z63" s="104"/>
    </row>
    <row r="64" spans="2:26" ht="57" x14ac:dyDescent="0.25">
      <c r="B64" s="74">
        <f t="shared" si="3"/>
        <v>52</v>
      </c>
      <c r="C64" s="91" t="s">
        <v>47</v>
      </c>
      <c r="D64" s="92" t="s">
        <v>143</v>
      </c>
      <c r="E64" s="93" t="s">
        <v>25</v>
      </c>
      <c r="F64" s="78" t="s">
        <v>292</v>
      </c>
      <c r="G64" s="79" t="s">
        <v>21</v>
      </c>
      <c r="H64" s="94" t="s">
        <v>15</v>
      </c>
      <c r="I64" s="95" t="s">
        <v>21</v>
      </c>
      <c r="J64" s="96" t="s">
        <v>99</v>
      </c>
      <c r="K64" s="97" t="str">
        <f>IF(J64="wettelijke verplichting", "", IF(J64=Defenities!$I$20,Defenities!$G$20,IF(J64=Defenities!$I$21,Defenities!$G$21,IF(J64=Defenities!$I$22,Defenities!$G$22,IF(J64=Defenities!$I$23,Defenities!$G$23,Defenities!$G$24)))))</f>
        <v/>
      </c>
      <c r="L64" s="97"/>
      <c r="M64" s="97"/>
      <c r="N64" s="97"/>
      <c r="O64" s="97" t="str">
        <f>IF(J64="wettelijke verplichting", "",IF(N64=Defenities!$I$12,Defenities!$G$12,IF(N64=Defenities!$I$13,Defenities!$G$13,IF(N64=Defenities!$I$14,Defenities!$G$14,IF(N64=Defenities!$I$15,Defenities!$G$15,IF(N64=Defenities!$I$16,Defenities!$G$16,Defenities!$G$17))))))</f>
        <v/>
      </c>
      <c r="P64" s="98" t="str">
        <f t="shared" si="7"/>
        <v>nvt</v>
      </c>
      <c r="Q64" s="98" t="str">
        <f>IF(P64="nvt","W",(IF(P64&lt;20,Defenities!$I$28,IF(P64&lt;75,Defenities!$I$29,IF(P64&lt;200,Defenities!$I$30,IF(P64&lt;400,Defenities!$I$31,Defenities!$I$32))))))</f>
        <v>W</v>
      </c>
      <c r="R64" s="99" t="str">
        <f t="shared" si="1"/>
        <v>W</v>
      </c>
      <c r="S64" s="100" t="str">
        <f>IF(H64="Ja", "nvt",IF(H64="Niet van toepassing", "nvt",IF(R64=Defenities!$I$32,Defenities!$K$32,IF(R64=Defenities!$I$31,Defenities!$K$31,IF(R64=Defenities!$I$30,Defenities!$K$30,IF(R64=Defenities!$I$29,Defenities!$K$29,IF(R64=Defenities!$I$28,Defenities!$K$28,"Wettelijke verplichting")))))))</f>
        <v>Wettelijke verplichting</v>
      </c>
      <c r="T64" s="144" t="s">
        <v>293</v>
      </c>
      <c r="U64" s="101" t="str">
        <f t="shared" si="8"/>
        <v>Tijdige planning en communicatie van de werkroosters. Daarbij wordt tenminste de minimumtermijn van 28 dagen in acht genomen.</v>
      </c>
      <c r="V64" s="102" t="s">
        <v>218</v>
      </c>
      <c r="W64" s="102"/>
      <c r="X64" s="103">
        <f>IF(S64="nvt", "-", IF(R64=Defenities!$I$33,WORKDAY('Basisgegevens RI&amp;E'!$C$14,Defenities!$M$28),IF(R64=Defenities!$I$32,WORKDAY('Basisgegevens RI&amp;E'!$C$14,Defenities!$M$32),IF(R64=Defenities!$I$31,WORKDAY('Basisgegevens RI&amp;E'!$C$14,Defenities!$M$31),IF(R64=Defenities!$I$30,WORKDAY('Basisgegevens RI&amp;E'!$C$14,Defenities!$M$30),IF(R64=Defenities!$I$29,WORKDAY('Basisgegevens RI&amp;E'!$C$14,Defenities!$M$29),WORKDAY('Basisgegevens RI&amp;E'!$C$14,Defenities!$M$28)))))))</f>
        <v>43132</v>
      </c>
      <c r="Y64" s="91"/>
      <c r="Z64" s="104"/>
    </row>
    <row r="65" spans="2:26" ht="102.75" customHeight="1" x14ac:dyDescent="0.25">
      <c r="B65" s="74">
        <f t="shared" si="3"/>
        <v>53</v>
      </c>
      <c r="C65" s="91" t="s">
        <v>47</v>
      </c>
      <c r="D65" s="92" t="s">
        <v>144</v>
      </c>
      <c r="E65" s="93" t="s">
        <v>25</v>
      </c>
      <c r="F65" s="78" t="s">
        <v>359</v>
      </c>
      <c r="G65" s="79" t="s">
        <v>360</v>
      </c>
      <c r="H65" s="94" t="s">
        <v>15</v>
      </c>
      <c r="I65" s="95" t="s">
        <v>21</v>
      </c>
      <c r="J65" s="96" t="s">
        <v>99</v>
      </c>
      <c r="K65" s="97" t="str">
        <f>IF(J65="wettelijke verplichting", "", IF(J65=Defenities!$I$20,Defenities!$G$20,IF(J65=Defenities!$I$21,Defenities!$G$21,IF(J65=Defenities!$I$22,Defenities!$G$22,IF(J65=Defenities!$I$23,Defenities!$G$23,Defenities!$G$24)))))</f>
        <v/>
      </c>
      <c r="L65" s="97"/>
      <c r="M65" s="97"/>
      <c r="N65" s="97"/>
      <c r="O65" s="97" t="str">
        <f>IF(J65="wettelijke verplichting", "",IF(N65=Defenities!$I$12,Defenities!$G$12,IF(N65=Defenities!$I$13,Defenities!$G$13,IF(N65=Defenities!$I$14,Defenities!$G$14,IF(N65=Defenities!$I$15,Defenities!$G$15,IF(N65=Defenities!$I$16,Defenities!$G$16,Defenities!$G$17))))))</f>
        <v/>
      </c>
      <c r="P65" s="98" t="str">
        <f t="shared" si="7"/>
        <v>nvt</v>
      </c>
      <c r="Q65" s="98" t="str">
        <f>IF(P65="nvt","W",(IF(P65&lt;20,Defenities!$I$28,IF(P65&lt;75,Defenities!$I$29,IF(P65&lt;200,Defenities!$I$30,IF(P65&lt;400,Defenities!$I$31,Defenities!$I$32))))))</f>
        <v>W</v>
      </c>
      <c r="R65" s="99" t="str">
        <f t="shared" si="1"/>
        <v>W</v>
      </c>
      <c r="S65" s="100" t="str">
        <f>IF(H65="Ja", "nvt",IF(H65="Niet van toepassing", "nvt",IF(R65=Defenities!$I$32,Defenities!$K$32,IF(R65=Defenities!$I$31,Defenities!$K$31,IF(R65=Defenities!$I$30,Defenities!$K$30,IF(R65=Defenities!$I$29,Defenities!$K$29,IF(R65=Defenities!$I$28,Defenities!$K$28,"Wettelijke verplichting")))))))</f>
        <v>Wettelijke verplichting</v>
      </c>
      <c r="T65" s="144" t="s">
        <v>279</v>
      </c>
      <c r="U65" s="101" t="str">
        <f t="shared" si="8"/>
        <v>Bewaking van de arbeids- en rusttijdennormen inclusief nevenwerkzaamheden. Voor zover de werkgever toestemming heeft gegeven voor nevenwerkzaamheden.</v>
      </c>
      <c r="V65" s="102" t="s">
        <v>218</v>
      </c>
      <c r="W65" s="102"/>
      <c r="X65" s="103">
        <f>IF(S65="nvt", "-", IF(R65=Defenities!$I$33,WORKDAY('Basisgegevens RI&amp;E'!$C$14,Defenities!$M$28),IF(R65=Defenities!$I$32,WORKDAY('Basisgegevens RI&amp;E'!$C$14,Defenities!$M$32),IF(R65=Defenities!$I$31,WORKDAY('Basisgegevens RI&amp;E'!$C$14,Defenities!$M$31),IF(R65=Defenities!$I$30,WORKDAY('Basisgegevens RI&amp;E'!$C$14,Defenities!$M$30),IF(R65=Defenities!$I$29,WORKDAY('Basisgegevens RI&amp;E'!$C$14,Defenities!$M$29),WORKDAY('Basisgegevens RI&amp;E'!$C$14,Defenities!$M$28)))))))</f>
        <v>43132</v>
      </c>
      <c r="Y65" s="91"/>
      <c r="Z65" s="104"/>
    </row>
    <row r="66" spans="2:26" ht="85.5" x14ac:dyDescent="0.25">
      <c r="B66" s="74">
        <f t="shared" si="3"/>
        <v>54</v>
      </c>
      <c r="C66" s="91" t="s">
        <v>47</v>
      </c>
      <c r="D66" s="92" t="s">
        <v>145</v>
      </c>
      <c r="E66" s="93" t="s">
        <v>25</v>
      </c>
      <c r="F66" s="78" t="s">
        <v>236</v>
      </c>
      <c r="G66" s="79" t="s">
        <v>361</v>
      </c>
      <c r="H66" s="94" t="s">
        <v>15</v>
      </c>
      <c r="I66" s="95" t="s">
        <v>21</v>
      </c>
      <c r="J66" s="96" t="s">
        <v>99</v>
      </c>
      <c r="K66" s="97" t="str">
        <f>IF(J66="wettelijke verplichting", "", IF(J66=Defenities!$I$20,Defenities!$G$20,IF(J66=Defenities!$I$21,Defenities!$G$21,IF(J66=Defenities!$I$22,Defenities!$G$22,IF(J66=Defenities!$I$23,Defenities!$G$23,Defenities!$G$24)))))</f>
        <v/>
      </c>
      <c r="L66" s="97"/>
      <c r="M66" s="97"/>
      <c r="N66" s="97"/>
      <c r="O66" s="97" t="str">
        <f>IF(J66="wettelijke verplichting", "",IF(N66=Defenities!$I$12,Defenities!$G$12,IF(N66=Defenities!$I$13,Defenities!$G$13,IF(N66=Defenities!$I$14,Defenities!$G$14,IF(N66=Defenities!$I$15,Defenities!$G$15,IF(N66=Defenities!$I$16,Defenities!$G$16,Defenities!$G$17))))))</f>
        <v/>
      </c>
      <c r="P66" s="98" t="str">
        <f t="shared" si="7"/>
        <v>nvt</v>
      </c>
      <c r="Q66" s="98" t="str">
        <f>IF(P66="nvt","W",(IF(P66&lt;20,Defenities!$I$28,IF(P66&lt;75,Defenities!$I$29,IF(P66&lt;200,Defenities!$I$30,IF(P66&lt;400,Defenities!$I$31,Defenities!$I$32))))))</f>
        <v>W</v>
      </c>
      <c r="R66" s="99" t="str">
        <f t="shared" si="1"/>
        <v>W</v>
      </c>
      <c r="S66" s="100" t="str">
        <f>IF(H66="Ja", "nvt",IF(H66="Niet van toepassing", "nvt",IF(R66=Defenities!$I$32,Defenities!$K$32,IF(R66=Defenities!$I$31,Defenities!$K$31,IF(R66=Defenities!$I$30,Defenities!$K$30,IF(R66=Defenities!$I$29,Defenities!$K$29,IF(R66=Defenities!$I$28,Defenities!$K$28,"Wettelijke verplichting")))))))</f>
        <v>Wettelijke verplichting</v>
      </c>
      <c r="T66" s="144" t="s">
        <v>362</v>
      </c>
      <c r="U66" s="101" t="str">
        <f t="shared" si="8"/>
        <v>Adequate registratie van feitelijk gewerkte uren, rusttijden en fictieve uren.</v>
      </c>
      <c r="V66" s="102" t="s">
        <v>218</v>
      </c>
      <c r="W66" s="102"/>
      <c r="X66" s="103">
        <f>IF(S66="nvt", "-", IF(R66=Defenities!$I$33,WORKDAY('Basisgegevens RI&amp;E'!$C$14,Defenities!$M$28),IF(R66=Defenities!$I$32,WORKDAY('Basisgegevens RI&amp;E'!$C$14,Defenities!$M$32),IF(R66=Defenities!$I$31,WORKDAY('Basisgegevens RI&amp;E'!$C$14,Defenities!$M$31),IF(R66=Defenities!$I$30,WORKDAY('Basisgegevens RI&amp;E'!$C$14,Defenities!$M$30),IF(R66=Defenities!$I$29,WORKDAY('Basisgegevens RI&amp;E'!$C$14,Defenities!$M$29),WORKDAY('Basisgegevens RI&amp;E'!$C$14,Defenities!$M$28)))))))</f>
        <v>43132</v>
      </c>
      <c r="Y66" s="91"/>
      <c r="Z66" s="104"/>
    </row>
    <row r="67" spans="2:26" ht="118.5" customHeight="1" x14ac:dyDescent="0.25">
      <c r="B67" s="74">
        <f t="shared" si="3"/>
        <v>55</v>
      </c>
      <c r="C67" s="91" t="s">
        <v>47</v>
      </c>
      <c r="D67" s="92" t="s">
        <v>146</v>
      </c>
      <c r="E67" s="93" t="s">
        <v>25</v>
      </c>
      <c r="F67" s="78" t="s">
        <v>1</v>
      </c>
      <c r="G67" s="79" t="s">
        <v>363</v>
      </c>
      <c r="H67" s="94" t="s">
        <v>15</v>
      </c>
      <c r="I67" s="95" t="s">
        <v>21</v>
      </c>
      <c r="J67" s="96" t="s">
        <v>99</v>
      </c>
      <c r="K67" s="97" t="str">
        <f>IF(J67="wettelijke verplichting", "", IF(J67=Defenities!$I$20,Defenities!$G$20,IF(J67=Defenities!$I$21,Defenities!$G$21,IF(J67=Defenities!$I$22,Defenities!$G$22,IF(J67=Defenities!$I$23,Defenities!$G$23,Defenities!$G$24)))))</f>
        <v/>
      </c>
      <c r="L67" s="97"/>
      <c r="M67" s="97"/>
      <c r="N67" s="97"/>
      <c r="O67" s="97" t="str">
        <f>IF(J67="wettelijke verplichting", "",IF(N67=Defenities!$I$12,Defenities!$G$12,IF(N67=Defenities!$I$13,Defenities!$G$13,IF(N67=Defenities!$I$14,Defenities!$G$14,IF(N67=Defenities!$I$15,Defenities!$G$15,IF(N67=Defenities!$I$16,Defenities!$G$16,Defenities!$G$17))))))</f>
        <v/>
      </c>
      <c r="P67" s="98" t="str">
        <f t="shared" si="7"/>
        <v>nvt</v>
      </c>
      <c r="Q67" s="98" t="str">
        <f>IF(P67="nvt","W",(IF(P67&lt;20,Defenities!$I$28,IF(P67&lt;75,Defenities!$I$29,IF(P67&lt;200,Defenities!$I$30,IF(P67&lt;400,Defenities!$I$31,Defenities!$I$32))))))</f>
        <v>W</v>
      </c>
      <c r="R67" s="99" t="str">
        <f t="shared" si="1"/>
        <v>W</v>
      </c>
      <c r="S67" s="100" t="str">
        <f>IF(H67="Ja", "nvt",IF(H67="Niet van toepassing", "nvt",IF(R67=Defenities!$I$32,Defenities!$K$32,IF(R67=Defenities!$I$31,Defenities!$K$31,IF(R67=Defenities!$I$30,Defenities!$K$30,IF(R67=Defenities!$I$29,Defenities!$K$29,IF(R67=Defenities!$I$28,Defenities!$K$28,"Wettelijke verplichting")))))))</f>
        <v>Wettelijke verplichting</v>
      </c>
      <c r="T67" s="144" t="s">
        <v>377</v>
      </c>
      <c r="U67" s="101" t="str">
        <f xml:space="preserve"> IF(S67="nvt", "",T67)</f>
        <v>De roostering houdt zich aan de eisen uit de CAO en Arbeidstijdenwet en houdt rekening met de vereiste rusttijden en regels rond zwangeren en jonge moeders. Zie de Arbocatalogus Ambulancezorg voor tips rond gezond gedrag in nachtdiensten.</v>
      </c>
      <c r="V67" s="102" t="s">
        <v>218</v>
      </c>
      <c r="W67" s="102"/>
      <c r="X67" s="103">
        <f>IF(S67="nvt", "-", IF(R67=Defenities!$I$33,WORKDAY('Basisgegevens RI&amp;E'!$C$14,Defenities!$M$28),IF(R67=Defenities!$I$32,WORKDAY('Basisgegevens RI&amp;E'!$C$14,Defenities!$M$32),IF(R67=Defenities!$I$31,WORKDAY('Basisgegevens RI&amp;E'!$C$14,Defenities!$M$31),IF(R67=Defenities!$I$30,WORKDAY('Basisgegevens RI&amp;E'!$C$14,Defenities!$M$30),IF(R67=Defenities!$I$29,WORKDAY('Basisgegevens RI&amp;E'!$C$14,Defenities!$M$29),WORKDAY('Basisgegevens RI&amp;E'!$C$14,Defenities!$M$28)))))))</f>
        <v>43132</v>
      </c>
      <c r="Y67" s="91"/>
      <c r="Z67" s="104"/>
    </row>
    <row r="68" spans="2:26" ht="256.5" x14ac:dyDescent="0.25">
      <c r="B68" s="74">
        <f t="shared" si="3"/>
        <v>56</v>
      </c>
      <c r="C68" s="91" t="s">
        <v>47</v>
      </c>
      <c r="D68" s="92" t="s">
        <v>147</v>
      </c>
      <c r="E68" s="93" t="s">
        <v>17</v>
      </c>
      <c r="F68" s="78" t="s">
        <v>30</v>
      </c>
      <c r="G68" s="79" t="s">
        <v>435</v>
      </c>
      <c r="H68" s="94" t="s">
        <v>15</v>
      </c>
      <c r="I68" s="95" t="s">
        <v>21</v>
      </c>
      <c r="J68" s="96" t="s">
        <v>99</v>
      </c>
      <c r="K68" s="97" t="str">
        <f>IF(J68="wettelijke verplichting", "", IF(J68=Defenities!$I$20,Defenities!$G$20,IF(J68=Defenities!$I$21,Defenities!$G$21,IF(J68=Defenities!$I$22,Defenities!$G$22,IF(J68=Defenities!$I$23,Defenities!$G$23,Defenities!$G$24)))))</f>
        <v/>
      </c>
      <c r="L68" s="97"/>
      <c r="M68" s="97"/>
      <c r="N68" s="97"/>
      <c r="O68" s="97" t="str">
        <f>IF(J68="wettelijke verplichting", "",IF(N68=Defenities!$I$12,Defenities!$G$12,IF(N68=Defenities!$I$13,Defenities!$G$13,IF(N68=Defenities!$I$14,Defenities!$G$14,IF(N68=Defenities!$I$15,Defenities!$G$15,IF(N68=Defenities!$I$16,Defenities!$G$16,Defenities!$G$17))))))</f>
        <v/>
      </c>
      <c r="P68" s="98" t="str">
        <f t="shared" si="7"/>
        <v>nvt</v>
      </c>
      <c r="Q68" s="98" t="str">
        <f>IF(P68="nvt","W",(IF(P68&lt;20,Defenities!$I$28,IF(P68&lt;75,Defenities!$I$29,IF(P68&lt;200,Defenities!$I$30,IF(P68&lt;400,Defenities!$I$31,Defenities!$I$32))))))</f>
        <v>W</v>
      </c>
      <c r="R68" s="99" t="str">
        <f t="shared" si="1"/>
        <v>W</v>
      </c>
      <c r="S68" s="100" t="str">
        <f>IF(H68="Ja", "nvt",IF(H68="Niet van toepassing", "nvt",IF(R68=Defenities!$I$32,Defenities!$K$32,IF(R68=Defenities!$I$31,Defenities!$K$31,IF(R68=Defenities!$I$30,Defenities!$K$30,IF(R68=Defenities!$I$29,Defenities!$K$29,IF(R68=Defenities!$I$28,Defenities!$K$28,"Wettelijke verplichting")))))))</f>
        <v>Wettelijke verplichting</v>
      </c>
      <c r="T68" s="144" t="s">
        <v>436</v>
      </c>
      <c r="U68" s="101" t="str">
        <f t="shared" si="8"/>
        <v>De werkdrukbeleving op team- en organisatieniveau wordt inzichtelijk gemaakt. Onderzoek welke informatiebronnen daarbij gebruikt kunnen worden:
• analyse van ziekteverzuimcijfers;
• Periodieke Arbeidsgezondheidskundige Monitor (PAM). Dit is een vorm van periodiek medisch onderzoek die de gezondheid van de individuele medewerker in kaart brengt. Met specifieke aandacht voor werkdruk;
• analyse van functioneringsgesprekken;
• medewerkerstevredenheidsonderzoeken.</v>
      </c>
      <c r="V68" s="102" t="s">
        <v>218</v>
      </c>
      <c r="W68" s="102"/>
      <c r="X68" s="103">
        <f>IF(S68="nvt", "-", IF(R68=Defenities!$I$33,WORKDAY('Basisgegevens RI&amp;E'!$C$14,Defenities!$M$28),IF(R68=Defenities!$I$32,WORKDAY('Basisgegevens RI&amp;E'!$C$14,Defenities!$M$32),IF(R68=Defenities!$I$31,WORKDAY('Basisgegevens RI&amp;E'!$C$14,Defenities!$M$31),IF(R68=Defenities!$I$30,WORKDAY('Basisgegevens RI&amp;E'!$C$14,Defenities!$M$30),IF(R68=Defenities!$I$29,WORKDAY('Basisgegevens RI&amp;E'!$C$14,Defenities!$M$29),WORKDAY('Basisgegevens RI&amp;E'!$C$14,Defenities!$M$28)))))))</f>
        <v>43132</v>
      </c>
      <c r="Y68" s="91"/>
      <c r="Z68" s="104"/>
    </row>
    <row r="69" spans="2:26" ht="329.25" customHeight="1" x14ac:dyDescent="0.25">
      <c r="B69" s="74">
        <f t="shared" si="3"/>
        <v>57</v>
      </c>
      <c r="C69" s="91" t="s">
        <v>47</v>
      </c>
      <c r="D69" s="92" t="s">
        <v>148</v>
      </c>
      <c r="E69" s="93" t="s">
        <v>17</v>
      </c>
      <c r="F69" s="78" t="s">
        <v>261</v>
      </c>
      <c r="G69" s="79" t="s">
        <v>364</v>
      </c>
      <c r="H69" s="94" t="s">
        <v>15</v>
      </c>
      <c r="I69" s="95" t="s">
        <v>21</v>
      </c>
      <c r="J69" s="96" t="s">
        <v>89</v>
      </c>
      <c r="K69" s="97">
        <f>IF(J69="wettelijke verplichting", "", IF(J69=Defenities!$I$20,Defenities!$G$20,IF(J69=Defenities!$I$21,Defenities!$G$21,IF(J69=Defenities!$I$22,Defenities!$G$22,IF(J69=Defenities!$I$23,Defenities!$G$23,Defenities!$G$24)))))</f>
        <v>3</v>
      </c>
      <c r="L69" s="97" t="s">
        <v>55</v>
      </c>
      <c r="M69" s="97">
        <f>IF(J69="wettelijke verplichting"," ",(IF(L69=Defenities!$I$3,Defenities!$G$3,IF(L69=Defenities!$I$4,Defenities!$G$4,IF(L69=Defenities!$I$5,Defenities!$G$5,IF(L69=Defenities!$I$6,Defenities!$G$6,IF(L69=Defenities!$I$7,Defenities!$G$7,IF(L69=Defenities!$I$8,Defenities!$G$8,Defenities!$G$9))))))))</f>
        <v>6</v>
      </c>
      <c r="N69" s="97" t="s">
        <v>96</v>
      </c>
      <c r="O69" s="97">
        <f>IF(J69="wettelijke verplichting", "",IF(N69=Defenities!$I$12,Defenities!$G$12,IF(N69=Defenities!$I$13,Defenities!$G$13,IF(N69=Defenities!$I$14,Defenities!$G$14,IF(N69=Defenities!$I$15,Defenities!$G$15,IF(N69=Defenities!$I$16,Defenities!$G$16,Defenities!$G$17))))))</f>
        <v>6</v>
      </c>
      <c r="P69" s="98">
        <f t="shared" si="7"/>
        <v>108</v>
      </c>
      <c r="Q69" s="98">
        <f>IF(P69="nvt","W",(IF(P69&lt;20,Defenities!$I$28,IF(P69&lt;75,Defenities!$I$29,IF(P69&lt;200,Defenities!$I$30,IF(P69&lt;400,Defenities!$I$31,Defenities!$I$32))))))</f>
        <v>3</v>
      </c>
      <c r="R69" s="99">
        <f t="shared" si="1"/>
        <v>3</v>
      </c>
      <c r="S69" s="100" t="str">
        <f>IF(H69="Ja", "nvt",IF(H69="Niet van toepassing", "nvt",IF(R69=Defenities!$I$32,Defenities!$K$32,IF(R69=Defenities!$I$31,Defenities!$K$31,IF(R69=Defenities!$I$30,Defenities!$K$30,IF(R69=Defenities!$I$29,Defenities!$K$29,IF(R69=Defenities!$I$28,Defenities!$K$28,"Wettelijke verplichting")))))))</f>
        <v>Maatregel vereist</v>
      </c>
      <c r="T69" s="144" t="s">
        <v>378</v>
      </c>
      <c r="U69" s="101" t="str">
        <f t="shared" si="8"/>
        <v xml:space="preserve">Er wordt een verbeterplan opgesteld 'werkdrukbeheersing' voor de organisatie. Onderzoek of hieruit teamplannen moeten volgen of vice versa, teamplannen vormen input voor het organisatieplan. Het verbeterplan wordt afgestemd met de ondernemingsraad.
Het verbeterplan kan gebruik maken van de volgende instrumenten:
• Leidraad voor de medewerker
• Leidraad voor de leidinggevende
• Werkpakket psychische belasting. 
• Periodieke Arbeidsgezondheidskundige Monitor 
• Het sta-even-stil-bij-je-stressboekje  
• Het let-op-je-leefstijlboekje
Zie ook de Arbocatalogus Ambulancezorg.
</v>
      </c>
      <c r="V69" s="102" t="s">
        <v>218</v>
      </c>
      <c r="W69" s="102"/>
      <c r="X69" s="103">
        <f>IF(S69="nvt", "-", IF(R69=Defenities!$I$33,WORKDAY('Basisgegevens RI&amp;E'!$C$14,Defenities!$M$28),IF(R69=Defenities!$I$32,WORKDAY('Basisgegevens RI&amp;E'!$C$14,Defenities!$M$32),IF(R69=Defenities!$I$31,WORKDAY('Basisgegevens RI&amp;E'!$C$14,Defenities!$M$31),IF(R69=Defenities!$I$30,WORKDAY('Basisgegevens RI&amp;E'!$C$14,Defenities!$M$30),IF(R69=Defenities!$I$29,WORKDAY('Basisgegevens RI&amp;E'!$C$14,Defenities!$M$29),WORKDAY('Basisgegevens RI&amp;E'!$C$14,Defenities!$M$28)))))))</f>
        <v>42950</v>
      </c>
      <c r="Y69" s="91"/>
      <c r="Z69" s="104"/>
    </row>
    <row r="70" spans="2:26" ht="99.75" x14ac:dyDescent="0.25">
      <c r="B70" s="74">
        <f t="shared" si="3"/>
        <v>58</v>
      </c>
      <c r="C70" s="91" t="s">
        <v>47</v>
      </c>
      <c r="D70" s="92" t="s">
        <v>149</v>
      </c>
      <c r="E70" s="93" t="s">
        <v>17</v>
      </c>
      <c r="F70" s="78" t="s">
        <v>265</v>
      </c>
      <c r="G70" s="79" t="s">
        <v>365</v>
      </c>
      <c r="H70" s="94" t="s">
        <v>15</v>
      </c>
      <c r="I70" s="95" t="s">
        <v>21</v>
      </c>
      <c r="J70" s="96" t="s">
        <v>89</v>
      </c>
      <c r="K70" s="97">
        <f>IF(J70="wettelijke verplichting", "", IF(J70=Defenities!$I$20,Defenities!$G$20,IF(J70=Defenities!$I$21,Defenities!$G$21,IF(J70=Defenities!$I$22,Defenities!$G$22,IF(J70=Defenities!$I$23,Defenities!$G$23,Defenities!$G$24)))))</f>
        <v>3</v>
      </c>
      <c r="L70" s="97" t="s">
        <v>55</v>
      </c>
      <c r="M70" s="97">
        <f>IF(J70="wettelijke verplichting"," ",(IF(L70=Defenities!$I$3,Defenities!$G$3,IF(L70=Defenities!$I$4,Defenities!$G$4,IF(L70=Defenities!$I$5,Defenities!$G$5,IF(L70=Defenities!$I$6,Defenities!$G$6,IF(L70=Defenities!$I$7,Defenities!$G$7,IF(L70=Defenities!$I$8,Defenities!$G$8,Defenities!$G$9))))))))</f>
        <v>6</v>
      </c>
      <c r="N70" s="97" t="s">
        <v>94</v>
      </c>
      <c r="O70" s="97">
        <f>IF(J70="wettelijke verplichting", "",IF(N70=Defenities!$I$12,Defenities!$G$12,IF(N70=Defenities!$I$13,Defenities!$G$13,IF(N70=Defenities!$I$14,Defenities!$G$14,IF(N70=Defenities!$I$15,Defenities!$G$15,IF(N70=Defenities!$I$16,Defenities!$G$16,Defenities!$G$17))))))</f>
        <v>2</v>
      </c>
      <c r="P70" s="98">
        <f t="shared" si="7"/>
        <v>36</v>
      </c>
      <c r="Q70" s="98">
        <f>IF(P70="nvt","W",(IF(P70&lt;20,Defenities!$I$28,IF(P70&lt;75,Defenities!$I$29,IF(P70&lt;200,Defenities!$I$30,IF(P70&lt;400,Defenities!$I$31,Defenities!$I$32))))))</f>
        <v>2</v>
      </c>
      <c r="R70" s="99">
        <f t="shared" si="1"/>
        <v>2</v>
      </c>
      <c r="S70" s="100" t="str">
        <f>IF(H70="Ja", "nvt",IF(H70="Niet van toepassing", "nvt",IF(R70=Defenities!$I$32,Defenities!$K$32,IF(R70=Defenities!$I$31,Defenities!$K$31,IF(R70=Defenities!$I$30,Defenities!$K$30,IF(R70=Defenities!$I$29,Defenities!$K$29,IF(R70=Defenities!$I$28,Defenities!$K$28,"Wettelijke verplichting")))))))</f>
        <v>Aandacht</v>
      </c>
      <c r="T70" s="144" t="s">
        <v>366</v>
      </c>
      <c r="U70" s="101" t="str">
        <f t="shared" si="8"/>
        <v>Het verbeterplan 'werkdrukbeheersing' wordt periodiek beoordeeld door directie en OR: zowel van de voortgang als van de effectiviteit van de maatregelen.</v>
      </c>
      <c r="V70" s="102" t="s">
        <v>218</v>
      </c>
      <c r="W70" s="102"/>
      <c r="X70" s="103">
        <f>IF(S70="nvt", "-", IF(R70=Defenities!$I$33,WORKDAY('Basisgegevens RI&amp;E'!$C$14,Defenities!$M$28),IF(R70=Defenities!$I$32,WORKDAY('Basisgegevens RI&amp;E'!$C$14,Defenities!$M$32),IF(R70=Defenities!$I$31,WORKDAY('Basisgegevens RI&amp;E'!$C$14,Defenities!$M$31),IF(R70=Defenities!$I$30,WORKDAY('Basisgegevens RI&amp;E'!$C$14,Defenities!$M$30),IF(R70=Defenities!$I$29,WORKDAY('Basisgegevens RI&amp;E'!$C$14,Defenities!$M$29),WORKDAY('Basisgegevens RI&amp;E'!$C$14,Defenities!$M$28)))))))</f>
        <v>43132</v>
      </c>
      <c r="Y70" s="91"/>
      <c r="Z70" s="104"/>
    </row>
    <row r="71" spans="2:26" ht="147" customHeight="1" x14ac:dyDescent="0.25">
      <c r="B71" s="74">
        <f t="shared" si="3"/>
        <v>59</v>
      </c>
      <c r="C71" s="91" t="s">
        <v>47</v>
      </c>
      <c r="D71" s="92" t="s">
        <v>150</v>
      </c>
      <c r="E71" s="93" t="s">
        <v>17</v>
      </c>
      <c r="F71" s="78" t="s">
        <v>266</v>
      </c>
      <c r="G71" s="79" t="s">
        <v>367</v>
      </c>
      <c r="H71" s="94" t="s">
        <v>15</v>
      </c>
      <c r="I71" s="95" t="s">
        <v>21</v>
      </c>
      <c r="J71" s="96" t="s">
        <v>99</v>
      </c>
      <c r="K71" s="97" t="str">
        <f>IF(J71="wettelijke verplichting", "", IF(J71=Defenities!$I$20,Defenities!$G$20,IF(J71=Defenities!$I$21,Defenities!$G$21,IF(J71=Defenities!$I$22,Defenities!$G$22,IF(J71=Defenities!$I$23,Defenities!$G$23,Defenities!$G$24)))))</f>
        <v/>
      </c>
      <c r="L71" s="97"/>
      <c r="M71" s="97"/>
      <c r="N71" s="97"/>
      <c r="O71" s="97" t="str">
        <f>IF(J71="wettelijke verplichting", "",IF(N71=Defenities!$I$12,Defenities!$G$12,IF(N71=Defenities!$I$13,Defenities!$G$13,IF(N71=Defenities!$I$14,Defenities!$G$14,IF(N71=Defenities!$I$15,Defenities!$G$15,IF(N71=Defenities!$I$16,Defenities!$G$16,Defenities!$G$17))))))</f>
        <v/>
      </c>
      <c r="P71" s="98" t="str">
        <f t="shared" si="7"/>
        <v>nvt</v>
      </c>
      <c r="Q71" s="98" t="str">
        <f>IF(P71="nvt","W",(IF(P71&lt;20,Defenities!$I$28,IF(P71&lt;75,Defenities!$I$29,IF(P71&lt;200,Defenities!$I$30,IF(P71&lt;400,Defenities!$I$31,Defenities!$I$32))))))</f>
        <v>W</v>
      </c>
      <c r="R71" s="99" t="str">
        <f t="shared" si="1"/>
        <v>W</v>
      </c>
      <c r="S71" s="100" t="str">
        <f>IF(H71="Ja", "nvt",IF(H71="Niet van toepassing", "nvt",IF(R71=Defenities!$I$32,Defenities!$K$32,IF(R71=Defenities!$I$31,Defenities!$K$31,IF(R71=Defenities!$I$30,Defenities!$K$30,IF(R71=Defenities!$I$29,Defenities!$K$29,IF(R71=Defenities!$I$28,Defenities!$K$28,"Wettelijke verplichting")))))))</f>
        <v>Wettelijke verplichting</v>
      </c>
      <c r="T71" s="144" t="s">
        <v>280</v>
      </c>
      <c r="U71" s="101" t="str">
        <f t="shared" si="8"/>
        <v>De omvang van ongewenste omgangsvormen (agressie, seksuele intimidatie, discriminatie, pesten) binnen de organisatie wordt inzichtelijk gemaakt.</v>
      </c>
      <c r="V71" s="102" t="s">
        <v>218</v>
      </c>
      <c r="W71" s="102"/>
      <c r="X71" s="103">
        <f>IF(S71="nvt", "-", IF(R71=Defenities!$I$33,WORKDAY('Basisgegevens RI&amp;E'!$C$14,Defenities!$M$28),IF(R71=Defenities!$I$32,WORKDAY('Basisgegevens RI&amp;E'!$C$14,Defenities!$M$32),IF(R71=Defenities!$I$31,WORKDAY('Basisgegevens RI&amp;E'!$C$14,Defenities!$M$31),IF(R71=Defenities!$I$30,WORKDAY('Basisgegevens RI&amp;E'!$C$14,Defenities!$M$30),IF(R71=Defenities!$I$29,WORKDAY('Basisgegevens RI&amp;E'!$C$14,Defenities!$M$29),WORKDAY('Basisgegevens RI&amp;E'!$C$14,Defenities!$M$28)))))))</f>
        <v>43132</v>
      </c>
      <c r="Y71" s="91"/>
      <c r="Z71" s="104"/>
    </row>
    <row r="72" spans="2:26" ht="185.25" customHeight="1" x14ac:dyDescent="0.25">
      <c r="B72" s="74">
        <f t="shared" si="3"/>
        <v>60</v>
      </c>
      <c r="C72" s="91" t="s">
        <v>47</v>
      </c>
      <c r="D72" s="92" t="s">
        <v>151</v>
      </c>
      <c r="E72" s="93" t="s">
        <v>17</v>
      </c>
      <c r="F72" s="78" t="s">
        <v>368</v>
      </c>
      <c r="G72" s="79" t="s">
        <v>267</v>
      </c>
      <c r="H72" s="94" t="s">
        <v>15</v>
      </c>
      <c r="I72" s="95" t="s">
        <v>21</v>
      </c>
      <c r="J72" s="96" t="s">
        <v>89</v>
      </c>
      <c r="K72" s="97">
        <f>IF(J72="wettelijke verplichting", "", IF(J72=Defenities!$I$20,Defenities!$G$20,IF(J72=Defenities!$I$21,Defenities!$G$21,IF(J72=Defenities!$I$22,Defenities!$G$22,IF(J72=Defenities!$I$23,Defenities!$G$23,Defenities!$G$24)))))</f>
        <v>3</v>
      </c>
      <c r="L72" s="97" t="s">
        <v>55</v>
      </c>
      <c r="M72" s="97">
        <f>IF(J72="wettelijke verplichting"," ",(IF(L72=Defenities!$I$3,Defenities!$G$3,IF(L72=Defenities!$I$4,Defenities!$G$4,IF(L72=Defenities!$I$5,Defenities!$G$5,IF(L72=Defenities!$I$6,Defenities!$G$6,IF(L72=Defenities!$I$7,Defenities!$G$7,IF(L72=Defenities!$I$8,Defenities!$G$8,Defenities!$G$9))))))))</f>
        <v>6</v>
      </c>
      <c r="N72" s="97" t="s">
        <v>94</v>
      </c>
      <c r="O72" s="97">
        <f>IF(J72="wettelijke verplichting", "",IF(N72=Defenities!$I$12,Defenities!$G$12,IF(N72=Defenities!$I$13,Defenities!$G$13,IF(N72=Defenities!$I$14,Defenities!$G$14,IF(N72=Defenities!$I$15,Defenities!$G$15,IF(N72=Defenities!$I$16,Defenities!$G$16,Defenities!$G$17))))))</f>
        <v>2</v>
      </c>
      <c r="P72" s="98">
        <f t="shared" si="7"/>
        <v>36</v>
      </c>
      <c r="Q72" s="98">
        <f>IF(P72="nvt","W",(IF(P72&lt;20,Defenities!$I$28,IF(P72&lt;75,Defenities!$I$29,IF(P72&lt;200,Defenities!$I$30,IF(P72&lt;400,Defenities!$I$31,Defenities!$I$32))))))</f>
        <v>2</v>
      </c>
      <c r="R72" s="99">
        <f t="shared" si="1"/>
        <v>2</v>
      </c>
      <c r="S72" s="100" t="str">
        <f>IF(H72="Ja", "nvt",IF(H72="Niet van toepassing", "nvt",IF(R72=Defenities!$I$32,Defenities!$K$32,IF(R72=Defenities!$I$31,Defenities!$K$31,IF(R72=Defenities!$I$30,Defenities!$K$30,IF(R72=Defenities!$I$29,Defenities!$K$29,IF(R72=Defenities!$I$28,Defenities!$K$28,"Wettelijke verplichting")))))))</f>
        <v>Aandacht</v>
      </c>
      <c r="T72" s="144" t="s">
        <v>268</v>
      </c>
      <c r="U72" s="101" t="str">
        <f t="shared" si="8"/>
        <v>Oplossingsuggesties zijn:
• schaf een registratiesysteem aan;
• verhoog de meldingsbereidheid door vereenvoudiging van het melden;
• geef voorlichting over nut en noodzaak van melden.</v>
      </c>
      <c r="V72" s="102" t="s">
        <v>218</v>
      </c>
      <c r="W72" s="102"/>
      <c r="X72" s="103">
        <f>IF(S72="nvt", "-", IF(R72=Defenities!$I$33,WORKDAY('Basisgegevens RI&amp;E'!$C$14,Defenities!$M$28),IF(R72=Defenities!$I$32,WORKDAY('Basisgegevens RI&amp;E'!$C$14,Defenities!$M$32),IF(R72=Defenities!$I$31,WORKDAY('Basisgegevens RI&amp;E'!$C$14,Defenities!$M$31),IF(R72=Defenities!$I$30,WORKDAY('Basisgegevens RI&amp;E'!$C$14,Defenities!$M$30),IF(R72=Defenities!$I$29,WORKDAY('Basisgegevens RI&amp;E'!$C$14,Defenities!$M$29),WORKDAY('Basisgegevens RI&amp;E'!$C$14,Defenities!$M$28)))))))</f>
        <v>43132</v>
      </c>
      <c r="Y72" s="91"/>
      <c r="Z72" s="104"/>
    </row>
    <row r="73" spans="2:26" ht="273" customHeight="1" x14ac:dyDescent="0.25">
      <c r="B73" s="74">
        <f t="shared" si="3"/>
        <v>61</v>
      </c>
      <c r="C73" s="91" t="s">
        <v>47</v>
      </c>
      <c r="D73" s="92" t="s">
        <v>152</v>
      </c>
      <c r="E73" s="93" t="s">
        <v>17</v>
      </c>
      <c r="F73" s="78" t="s">
        <v>32</v>
      </c>
      <c r="G73" s="79" t="s">
        <v>269</v>
      </c>
      <c r="H73" s="94" t="s">
        <v>15</v>
      </c>
      <c r="I73" s="95" t="s">
        <v>21</v>
      </c>
      <c r="J73" s="96" t="s">
        <v>89</v>
      </c>
      <c r="K73" s="97">
        <f>IF(J73="wettelijke verplichting", "", IF(J73=Defenities!$I$20,Defenities!$G$20,IF(J73=Defenities!$I$21,Defenities!$G$21,IF(J73=Defenities!$I$22,Defenities!$G$22,IF(J73=Defenities!$I$23,Defenities!$G$23,Defenities!$G$24)))))</f>
        <v>3</v>
      </c>
      <c r="L73" s="97" t="s">
        <v>55</v>
      </c>
      <c r="M73" s="97">
        <f>IF(J73="wettelijke verplichting"," ",(IF(L73=Defenities!$I$3,Defenities!$G$3,IF(L73=Defenities!$I$4,Defenities!$G$4,IF(L73=Defenities!$I$5,Defenities!$G$5,IF(L73=Defenities!$I$6,Defenities!$G$6,IF(L73=Defenities!$I$7,Defenities!$G$7,IF(L73=Defenities!$I$8,Defenities!$G$8,Defenities!$G$9))))))))</f>
        <v>6</v>
      </c>
      <c r="N73" s="97" t="s">
        <v>94</v>
      </c>
      <c r="O73" s="97">
        <f>IF(J73="wettelijke verplichting", "",IF(N73=Defenities!$I$12,Defenities!$G$12,IF(N73=Defenities!$I$13,Defenities!$G$13,IF(N73=Defenities!$I$14,Defenities!$G$14,IF(N73=Defenities!$I$15,Defenities!$G$15,IF(N73=Defenities!$I$16,Defenities!$G$16,Defenities!$G$17))))))</f>
        <v>2</v>
      </c>
      <c r="P73" s="98">
        <f t="shared" si="7"/>
        <v>36</v>
      </c>
      <c r="Q73" s="98">
        <f>IF(P73="nvt","W",(IF(P73&lt;20,Defenities!$I$28,IF(P73&lt;75,Defenities!$I$29,IF(P73&lt;200,Defenities!$I$30,IF(P73&lt;400,Defenities!$I$31,Defenities!$I$32))))))</f>
        <v>2</v>
      </c>
      <c r="R73" s="99">
        <f t="shared" si="1"/>
        <v>2</v>
      </c>
      <c r="S73" s="100" t="str">
        <f>IF(H73="Ja", "nvt",IF(H73="Niet van toepassing", "nvt",IF(R73=Defenities!$I$32,Defenities!$K$32,IF(R73=Defenities!$I$31,Defenities!$K$31,IF(R73=Defenities!$I$30,Defenities!$K$30,IF(R73=Defenities!$I$29,Defenities!$K$29,IF(R73=Defenities!$I$28,Defenities!$K$28,"Wettelijke verplichting")))))))</f>
        <v>Aandacht</v>
      </c>
      <c r="T73" s="144" t="s">
        <v>379</v>
      </c>
      <c r="U73" s="101" t="str">
        <f t="shared" si="8"/>
        <v>Verbetering van het beleid rond ongewenste omgangsvormen. Onderzoek of dit maatregelen op team- of organisatieniveau moeten zijn. Hulpmiddelen hierbij zijn:
• Werkpakket Agressie en geweld
• Stappenplan afhandeling agressie-incident.
• BOT Web
• Werkinstructie werkgever en werknemer bij aangifte / melding
• Schadeverhaalbeleid
• Werkgever: hoe en welke schade te verhalen
• Werknemer: hoe en welke schade te verhalen
• Rekenmodel Veilige Publieke Taak
Zie ook de Arbocatalogus Ambulancezorg.</v>
      </c>
      <c r="V73" s="102" t="s">
        <v>218</v>
      </c>
      <c r="W73" s="102"/>
      <c r="X73" s="103">
        <f>IF(S73="nvt", "-", IF(R73=Defenities!$I$33,WORKDAY('Basisgegevens RI&amp;E'!$C$14,Defenities!$M$28),IF(R73=Defenities!$I$32,WORKDAY('Basisgegevens RI&amp;E'!$C$14,Defenities!$M$32),IF(R73=Defenities!$I$31,WORKDAY('Basisgegevens RI&amp;E'!$C$14,Defenities!$M$31),IF(R73=Defenities!$I$30,WORKDAY('Basisgegevens RI&amp;E'!$C$14,Defenities!$M$30),IF(R73=Defenities!$I$29,WORKDAY('Basisgegevens RI&amp;E'!$C$14,Defenities!$M$29),WORKDAY('Basisgegevens RI&amp;E'!$C$14,Defenities!$M$28)))))))</f>
        <v>43132</v>
      </c>
      <c r="Y73" s="91"/>
      <c r="Z73" s="104"/>
    </row>
    <row r="74" spans="2:26" ht="99.75" x14ac:dyDescent="0.25">
      <c r="B74" s="74">
        <f t="shared" si="3"/>
        <v>62</v>
      </c>
      <c r="C74" s="91" t="s">
        <v>47</v>
      </c>
      <c r="D74" s="92" t="s">
        <v>153</v>
      </c>
      <c r="E74" s="93" t="s">
        <v>17</v>
      </c>
      <c r="F74" s="78" t="s">
        <v>270</v>
      </c>
      <c r="G74" s="79" t="s">
        <v>380</v>
      </c>
      <c r="H74" s="94" t="s">
        <v>15</v>
      </c>
      <c r="I74" s="95" t="s">
        <v>21</v>
      </c>
      <c r="J74" s="96" t="s">
        <v>99</v>
      </c>
      <c r="K74" s="97" t="s">
        <v>21</v>
      </c>
      <c r="L74" s="97" t="s">
        <v>21</v>
      </c>
      <c r="M74" s="97"/>
      <c r="N74" s="97"/>
      <c r="O74" s="97" t="str">
        <f>IF(J74="wettelijke verplichting", "",IF(N74=Defenities!$I$12,Defenities!$G$12,IF(N74=Defenities!$I$13,Defenities!$G$13,IF(N74=Defenities!$I$14,Defenities!$G$14,IF(N74=Defenities!$I$15,Defenities!$G$15,IF(N74=Defenities!$I$16,Defenities!$G$16,Defenities!$G$17))))))</f>
        <v/>
      </c>
      <c r="P74" s="98" t="str">
        <f t="shared" si="7"/>
        <v>nvt</v>
      </c>
      <c r="Q74" s="98" t="str">
        <f>IF(P74="nvt","W",(IF(P74&lt;20,Defenities!$I$28,IF(P74&lt;75,Defenities!$I$29,IF(P74&lt;200,Defenities!$I$30,IF(P74&lt;400,Defenities!$I$31,Defenities!$I$32))))))</f>
        <v>W</v>
      </c>
      <c r="R74" s="99" t="str">
        <f t="shared" si="1"/>
        <v>W</v>
      </c>
      <c r="S74" s="100" t="str">
        <f>IF(H74="Ja", "nvt",IF(H74="Niet van toepassing", "nvt",IF(R74=Defenities!$I$32,Defenities!$K$32,IF(R74=Defenities!$I$31,Defenities!$K$31,IF(R74=Defenities!$I$30,Defenities!$K$30,IF(R74=Defenities!$I$29,Defenities!$K$29,IF(R74=Defenities!$I$28,Defenities!$K$28,"Wettelijke verplichting")))))))</f>
        <v>Wettelijke verplichting</v>
      </c>
      <c r="T74" s="144" t="s">
        <v>281</v>
      </c>
      <c r="U74" s="101" t="str">
        <f t="shared" si="8"/>
        <v>De omvang van traumatische ervaringen binnen de organisatie wordt inzichtelijk gemaakt.</v>
      </c>
      <c r="V74" s="102" t="s">
        <v>218</v>
      </c>
      <c r="W74" s="102"/>
      <c r="X74" s="103">
        <f>IF(S74="nvt", "-", IF(R74=Defenities!$I$33,WORKDAY('Basisgegevens RI&amp;E'!$C$14,Defenities!$M$28),IF(R74=Defenities!$I$32,WORKDAY('Basisgegevens RI&amp;E'!$C$14,Defenities!$M$32),IF(R74=Defenities!$I$31,WORKDAY('Basisgegevens RI&amp;E'!$C$14,Defenities!$M$31),IF(R74=Defenities!$I$30,WORKDAY('Basisgegevens RI&amp;E'!$C$14,Defenities!$M$30),IF(R74=Defenities!$I$29,WORKDAY('Basisgegevens RI&amp;E'!$C$14,Defenities!$M$29),WORKDAY('Basisgegevens RI&amp;E'!$C$14,Defenities!$M$28)))))))</f>
        <v>43132</v>
      </c>
      <c r="Y74" s="91"/>
      <c r="Z74" s="104"/>
    </row>
    <row r="75" spans="2:26" ht="99.75" x14ac:dyDescent="0.25">
      <c r="B75" s="74">
        <f t="shared" si="3"/>
        <v>63</v>
      </c>
      <c r="C75" s="91" t="s">
        <v>47</v>
      </c>
      <c r="D75" s="92" t="s">
        <v>154</v>
      </c>
      <c r="E75" s="93" t="s">
        <v>17</v>
      </c>
      <c r="F75" s="78" t="s">
        <v>258</v>
      </c>
      <c r="G75" s="79" t="s">
        <v>381</v>
      </c>
      <c r="H75" s="94" t="s">
        <v>15</v>
      </c>
      <c r="I75" s="95" t="s">
        <v>21</v>
      </c>
      <c r="J75" s="96" t="s">
        <v>89</v>
      </c>
      <c r="K75" s="97">
        <f>IF(J75="wettelijke verplichting", "", IF(J75=Defenities!$I$20,Defenities!$G$20,IF(J75=Defenities!$I$21,Defenities!$G$21,IF(J75=Defenities!$I$22,Defenities!$G$22,IF(J75=Defenities!$I$23,Defenities!$G$23,Defenities!$G$24)))))</f>
        <v>3</v>
      </c>
      <c r="L75" s="97" t="s">
        <v>55</v>
      </c>
      <c r="M75" s="97">
        <f>IF(J75="wettelijke verplichting"," ",(IF(L75=Defenities!$I$3,Defenities!$G$3,IF(L75=Defenities!$I$4,Defenities!$G$4,IF(L75=Defenities!$I$5,Defenities!$G$5,IF(L75=Defenities!$I$6,Defenities!$G$6,IF(L75=Defenities!$I$7,Defenities!$G$7,IF(L75=Defenities!$I$8,Defenities!$G$8,Defenities!$G$9))))))))</f>
        <v>6</v>
      </c>
      <c r="N75" s="97" t="s">
        <v>94</v>
      </c>
      <c r="O75" s="97">
        <f>IF(J75="wettelijke verplichting", "",IF(N75=Defenities!$I$12,Defenities!$G$12,IF(N75=Defenities!$I$13,Defenities!$G$13,IF(N75=Defenities!$I$14,Defenities!$G$14,IF(N75=Defenities!$I$15,Defenities!$G$15,IF(N75=Defenities!$I$16,Defenities!$G$16,Defenities!$G$17))))))</f>
        <v>2</v>
      </c>
      <c r="P75" s="98">
        <f t="shared" si="7"/>
        <v>36</v>
      </c>
      <c r="Q75" s="98">
        <f>IF(P75="nvt","W",(IF(P75&lt;20,Defenities!$I$28,IF(P75&lt;75,Defenities!$I$29,IF(P75&lt;200,Defenities!$I$30,IF(P75&lt;400,Defenities!$I$31,Defenities!$I$32))))))</f>
        <v>2</v>
      </c>
      <c r="R75" s="99">
        <f t="shared" si="1"/>
        <v>2</v>
      </c>
      <c r="S75" s="100" t="str">
        <f>IF(H75="Ja", "nvt",IF(H75="Niet van toepassing", "nvt",IF(R75=Defenities!$I$32,Defenities!$K$32,IF(R75=Defenities!$I$31,Defenities!$K$31,IF(R75=Defenities!$I$30,Defenities!$K$30,IF(R75=Defenities!$I$29,Defenities!$K$29,IF(R75=Defenities!$I$28,Defenities!$K$28,"Wettelijke verplichting")))))))</f>
        <v>Aandacht</v>
      </c>
      <c r="T75" s="144" t="s">
        <v>382</v>
      </c>
      <c r="U75" s="101" t="str">
        <f t="shared" si="8"/>
        <v>Organiseer collegiale en professionele ondersteuning. Zie de Arbocatalogus Ambulancezorg.</v>
      </c>
      <c r="V75" s="102" t="s">
        <v>218</v>
      </c>
      <c r="W75" s="102"/>
      <c r="X75" s="103">
        <f>IF(S75="nvt", "-", IF(R75=Defenities!$I$33,WORKDAY('Basisgegevens RI&amp;E'!$C$14,Defenities!$M$28),IF(R75=Defenities!$I$32,WORKDAY('Basisgegevens RI&amp;E'!$C$14,Defenities!$M$32),IF(R75=Defenities!$I$31,WORKDAY('Basisgegevens RI&amp;E'!$C$14,Defenities!$M$31),IF(R75=Defenities!$I$30,WORKDAY('Basisgegevens RI&amp;E'!$C$14,Defenities!$M$30),IF(R75=Defenities!$I$29,WORKDAY('Basisgegevens RI&amp;E'!$C$14,Defenities!$M$29),WORKDAY('Basisgegevens RI&amp;E'!$C$14,Defenities!$M$28)))))))</f>
        <v>43132</v>
      </c>
      <c r="Y75" s="91"/>
      <c r="Z75" s="104"/>
    </row>
    <row r="76" spans="2:26" ht="71.25" x14ac:dyDescent="0.25">
      <c r="B76" s="74">
        <f t="shared" si="3"/>
        <v>64</v>
      </c>
      <c r="C76" s="91" t="s">
        <v>47</v>
      </c>
      <c r="D76" s="92" t="s">
        <v>155</v>
      </c>
      <c r="E76" s="93" t="s">
        <v>3</v>
      </c>
      <c r="F76" s="78" t="s">
        <v>383</v>
      </c>
      <c r="G76" s="79" t="s">
        <v>384</v>
      </c>
      <c r="H76" s="94" t="s">
        <v>15</v>
      </c>
      <c r="I76" s="95" t="s">
        <v>21</v>
      </c>
      <c r="J76" s="96" t="s">
        <v>89</v>
      </c>
      <c r="K76" s="97">
        <f>IF(J76="wettelijke verplichting", "", IF(J76=Defenities!$I$20,Defenities!$G$20,IF(J76=Defenities!$I$21,Defenities!$G$21,IF(J76=Defenities!$I$22,Defenities!$G$22,IF(J76=Defenities!$I$23,Defenities!$G$23,Defenities!$G$24)))))</f>
        <v>3</v>
      </c>
      <c r="L76" s="97" t="s">
        <v>55</v>
      </c>
      <c r="M76" s="97">
        <f>IF(J76="wettelijke verplichting"," ",(IF(L76=Defenities!$I$3,Defenities!$G$3,IF(L76=Defenities!$I$4,Defenities!$G$4,IF(L76=Defenities!$I$5,Defenities!$G$5,IF(L76=Defenities!$I$6,Defenities!$G$6,IF(L76=Defenities!$I$7,Defenities!$G$7,IF(L76=Defenities!$I$8,Defenities!$G$8,Defenities!$G$9))))))))</f>
        <v>6</v>
      </c>
      <c r="N76" s="97" t="s">
        <v>94</v>
      </c>
      <c r="O76" s="97">
        <f>IF(J76="wettelijke verplichting", "",IF(N76=Defenities!$I$12,Defenities!$G$12,IF(N76=Defenities!$I$13,Defenities!$G$13,IF(N76=Defenities!$I$14,Defenities!$G$14,IF(N76=Defenities!$I$15,Defenities!$G$15,IF(N76=Defenities!$I$16,Defenities!$G$16,Defenities!$G$17))))))</f>
        <v>2</v>
      </c>
      <c r="P76" s="98">
        <f t="shared" si="7"/>
        <v>36</v>
      </c>
      <c r="Q76" s="98">
        <f>IF(P76="nvt","W",(IF(P76&lt;20,Defenities!$I$28,IF(P76&lt;75,Defenities!$I$29,IF(P76&lt;200,Defenities!$I$30,IF(P76&lt;400,Defenities!$I$31,Defenities!$I$32))))))</f>
        <v>2</v>
      </c>
      <c r="R76" s="99">
        <f t="shared" si="1"/>
        <v>2</v>
      </c>
      <c r="S76" s="100" t="str">
        <f>IF(H76="Ja", "nvt",IF(H76="Niet van toepassing", "nvt",IF(R76=Defenities!$I$32,Defenities!$K$32,IF(R76=Defenities!$I$31,Defenities!$K$31,IF(R76=Defenities!$I$30,Defenities!$K$30,IF(R76=Defenities!$I$29,Defenities!$K$29,IF(R76=Defenities!$I$28,Defenities!$K$28,"Wettelijke verplichting")))))))</f>
        <v>Aandacht</v>
      </c>
      <c r="T76" s="144" t="s">
        <v>21</v>
      </c>
      <c r="U76" s="101" t="str">
        <f t="shared" si="8"/>
        <v xml:space="preserve"> </v>
      </c>
      <c r="V76" s="102" t="s">
        <v>218</v>
      </c>
      <c r="W76" s="102"/>
      <c r="X76" s="103">
        <f>IF(S76="nvt", "-", IF(R76=Defenities!$I$33,WORKDAY('Basisgegevens RI&amp;E'!$C$14,Defenities!$M$28),IF(R76=Defenities!$I$32,WORKDAY('Basisgegevens RI&amp;E'!$C$14,Defenities!$M$32),IF(R76=Defenities!$I$31,WORKDAY('Basisgegevens RI&amp;E'!$C$14,Defenities!$M$31),IF(R76=Defenities!$I$30,WORKDAY('Basisgegevens RI&amp;E'!$C$14,Defenities!$M$30),IF(R76=Defenities!$I$29,WORKDAY('Basisgegevens RI&amp;E'!$C$14,Defenities!$M$29),WORKDAY('Basisgegevens RI&amp;E'!$C$14,Defenities!$M$28)))))))</f>
        <v>43132</v>
      </c>
      <c r="Y76" s="91"/>
      <c r="Z76" s="104"/>
    </row>
    <row r="77" spans="2:26" ht="71.25" x14ac:dyDescent="0.25">
      <c r="B77" s="74">
        <f t="shared" si="3"/>
        <v>65</v>
      </c>
      <c r="C77" s="91" t="s">
        <v>47</v>
      </c>
      <c r="D77" s="92" t="s">
        <v>156</v>
      </c>
      <c r="E77" s="93" t="s">
        <v>46</v>
      </c>
      <c r="F77" s="78" t="s">
        <v>24</v>
      </c>
      <c r="G77" s="79" t="s">
        <v>21</v>
      </c>
      <c r="H77" s="94" t="s">
        <v>15</v>
      </c>
      <c r="I77" s="95" t="s">
        <v>21</v>
      </c>
      <c r="J77" s="96" t="s">
        <v>99</v>
      </c>
      <c r="K77" s="97" t="str">
        <f>IF(J77="wettelijke verplichting", "", IF(J77=Defenities!$I$20,Defenities!$G$20,IF(J77=Defenities!$I$21,Defenities!$G$21,IF(J77=Defenities!$I$22,Defenities!$G$22,IF(J77=Defenities!$I$23,Defenities!$G$23,Defenities!$G$24)))))</f>
        <v/>
      </c>
      <c r="L77" s="97"/>
      <c r="M77" s="97" t="str">
        <f>IF(J77="wettelijke verplichting"," ",(IF(L77=Defenities!$I$3,Defenities!$G$3,IF(L77=Defenities!$I$4,Defenities!$G$4,IF(L77=Defenities!$I$5,Defenities!$G$5,IF(L77=Defenities!$I$6,Defenities!$G$6,IF(L77=Defenities!$I$7,Defenities!$G$7,IF(L77=Defenities!$I$8,Defenities!$G$8,Defenities!$G$9))))))))</f>
        <v xml:space="preserve"> </v>
      </c>
      <c r="N77" s="97"/>
      <c r="O77" s="97" t="str">
        <f>IF(J77="wettelijke verplichting", "",IF(N77=Defenities!$I$12,Defenities!$G$12,IF(N77=Defenities!$I$13,Defenities!$G$13,IF(N77=Defenities!$I$14,Defenities!$G$14,IF(N77=Defenities!$I$15,Defenities!$G$15,IF(N77=Defenities!$I$16,Defenities!$G$16,Defenities!$G$17))))))</f>
        <v/>
      </c>
      <c r="P77" s="98" t="str">
        <f t="shared" si="7"/>
        <v>nvt</v>
      </c>
      <c r="Q77" s="98" t="str">
        <f>IF(P77="nvt","W",(IF(P77&lt;20,Defenities!$I$28,IF(P77&lt;75,Defenities!$I$29,IF(P77&lt;200,Defenities!$I$30,IF(P77&lt;400,Defenities!$I$31,Defenities!$I$32))))))</f>
        <v>W</v>
      </c>
      <c r="R77" s="99" t="str">
        <f t="shared" si="1"/>
        <v>W</v>
      </c>
      <c r="S77" s="100" t="str">
        <f>IF(H77="Ja", "nvt",IF(H77="Niet van toepassing", "nvt",IF(R77=Defenities!$I$32,Defenities!$K$32,IF(R77=Defenities!$I$31,Defenities!$K$31,IF(R77=Defenities!$I$30,Defenities!$K$30,IF(R77=Defenities!$I$29,Defenities!$K$29,IF(R77=Defenities!$I$28,Defenities!$K$28,"Wettelijke verplichting")))))))</f>
        <v>Wettelijke verplichting</v>
      </c>
      <c r="T77" s="144" t="s">
        <v>282</v>
      </c>
      <c r="U77" s="101" t="str">
        <f t="shared" si="8"/>
        <v>Beheersplan legionellabacterie wordt opgesteld en uitgevoerd.</v>
      </c>
      <c r="V77" s="102" t="s">
        <v>218</v>
      </c>
      <c r="W77" s="102"/>
      <c r="X77" s="103">
        <f>IF(S77="nvt", "-", IF(R77=Defenities!$I$33,WORKDAY('Basisgegevens RI&amp;E'!$C$14,Defenities!$M$28),IF(R77=Defenities!$I$32,WORKDAY('Basisgegevens RI&amp;E'!$C$14,Defenities!$M$32),IF(R77=Defenities!$I$31,WORKDAY('Basisgegevens RI&amp;E'!$C$14,Defenities!$M$31),IF(R77=Defenities!$I$30,WORKDAY('Basisgegevens RI&amp;E'!$C$14,Defenities!$M$30),IF(R77=Defenities!$I$29,WORKDAY('Basisgegevens RI&amp;E'!$C$14,Defenities!$M$29),WORKDAY('Basisgegevens RI&amp;E'!$C$14,Defenities!$M$28)))))))</f>
        <v>43132</v>
      </c>
      <c r="Y77" s="91"/>
      <c r="Z77" s="104"/>
    </row>
    <row r="78" spans="2:26" ht="114" x14ac:dyDescent="0.25">
      <c r="B78" s="74">
        <f t="shared" si="3"/>
        <v>66</v>
      </c>
      <c r="C78" s="91" t="s">
        <v>47</v>
      </c>
      <c r="D78" s="92" t="s">
        <v>157</v>
      </c>
      <c r="E78" s="93" t="s">
        <v>27</v>
      </c>
      <c r="F78" s="78" t="s">
        <v>41</v>
      </c>
      <c r="G78" s="79" t="s">
        <v>271</v>
      </c>
      <c r="H78" s="94" t="s">
        <v>15</v>
      </c>
      <c r="I78" s="95" t="s">
        <v>21</v>
      </c>
      <c r="J78" s="96" t="s">
        <v>91</v>
      </c>
      <c r="K78" s="97">
        <f>IF(J78="wettelijke verplichting", "", IF(J78=Defenities!$I$20,Defenities!$G$20,IF(J78=Defenities!$I$21,Defenities!$G$21,IF(J78=Defenities!$I$22,Defenities!$G$22,IF(J78=Defenities!$I$23,Defenities!$G$23,Defenities!$G$24)))))</f>
        <v>15</v>
      </c>
      <c r="L78" s="97" t="s">
        <v>55</v>
      </c>
      <c r="M78" s="97">
        <f>IF(J78="wettelijke verplichting"," ",(IF(L78=Defenities!$I$3,Defenities!$G$3,IF(L78=Defenities!$I$4,Defenities!$G$4,IF(L78=Defenities!$I$5,Defenities!$G$5,IF(L78=Defenities!$I$6,Defenities!$G$6,IF(L78=Defenities!$I$7,Defenities!$G$7,IF(L78=Defenities!$I$8,Defenities!$G$8,Defenities!$G$9))))))))</f>
        <v>6</v>
      </c>
      <c r="N78" s="97" t="s">
        <v>79</v>
      </c>
      <c r="O78" s="97">
        <f>IF(J78="wettelijke verplichting", "",IF(N78=Defenities!$I$12,Defenities!$G$12,IF(N78=Defenities!$I$13,Defenities!$G$13,IF(N78=Defenities!$I$14,Defenities!$G$14,IF(N78=Defenities!$I$15,Defenities!$G$15,IF(N78=Defenities!$I$16,Defenities!$G$16,Defenities!$G$17))))))</f>
        <v>0.1</v>
      </c>
      <c r="P78" s="98">
        <f t="shared" si="7"/>
        <v>9</v>
      </c>
      <c r="Q78" s="98">
        <f>IF(P78="nvt","W",(IF(P78&lt;20,Defenities!$I$28,IF(P78&lt;75,Defenities!$I$29,IF(P78&lt;200,Defenities!$I$30,IF(P78&lt;400,Defenities!$I$31,Defenities!$I$32))))))</f>
        <v>1</v>
      </c>
      <c r="R78" s="99">
        <f t="shared" ref="R78:R84" si="9">Q78</f>
        <v>1</v>
      </c>
      <c r="S78" s="100" t="str">
        <f>IF(H78="Ja", "nvt",IF(H78="Niet van toepassing", "nvt",IF(R78=Defenities!$I$32,Defenities!$K$32,IF(R78=Defenities!$I$31,Defenities!$K$31,IF(R78=Defenities!$I$30,Defenities!$K$30,IF(R78=Defenities!$I$29,Defenities!$K$29,IF(R78=Defenities!$I$28,Defenities!$K$28,"Wettelijke verplichting")))))))</f>
        <v>Een keer doen</v>
      </c>
      <c r="T78" s="144" t="s">
        <v>283</v>
      </c>
      <c r="U78" s="101" t="str">
        <f t="shared" si="8"/>
        <v>De juiste uitrusting voor de bedrijfshulpverlening wordt aangeschaft.</v>
      </c>
      <c r="V78" s="102" t="s">
        <v>218</v>
      </c>
      <c r="W78" s="102"/>
      <c r="X78" s="103">
        <f>IF(S78="nvt", "-", IF(R78=Defenities!$I$33,WORKDAY('Basisgegevens RI&amp;E'!$C$14,Defenities!$M$28),IF(R78=Defenities!$I$32,WORKDAY('Basisgegevens RI&amp;E'!$C$14,Defenities!$M$32),IF(R78=Defenities!$I$31,WORKDAY('Basisgegevens RI&amp;E'!$C$14,Defenities!$M$31),IF(R78=Defenities!$I$30,WORKDAY('Basisgegevens RI&amp;E'!$C$14,Defenities!$M$30),IF(R78=Defenities!$I$29,WORKDAY('Basisgegevens RI&amp;E'!$C$14,Defenities!$M$29),WORKDAY('Basisgegevens RI&amp;E'!$C$14,Defenities!$M$28)))))))</f>
        <v>43132</v>
      </c>
      <c r="Y78" s="91"/>
      <c r="Z78" s="104"/>
    </row>
    <row r="79" spans="2:26" ht="370.5" x14ac:dyDescent="0.25">
      <c r="B79" s="74">
        <f t="shared" si="3"/>
        <v>67</v>
      </c>
      <c r="C79" s="91" t="s">
        <v>47</v>
      </c>
      <c r="D79" s="92" t="s">
        <v>158</v>
      </c>
      <c r="E79" s="93" t="s">
        <v>27</v>
      </c>
      <c r="F79" s="78" t="s">
        <v>289</v>
      </c>
      <c r="G79" s="79" t="s">
        <v>294</v>
      </c>
      <c r="H79" s="94" t="s">
        <v>15</v>
      </c>
      <c r="I79" s="95" t="s">
        <v>21</v>
      </c>
      <c r="J79" s="96" t="s">
        <v>91</v>
      </c>
      <c r="K79" s="97">
        <f>IF(J79="wettelijke verplichting", "", IF(J79=Defenities!$I$20,Defenities!$G$20,IF(J79=Defenities!$I$21,Defenities!$G$21,IF(J79=Defenities!$I$22,Defenities!$G$22,IF(J79=Defenities!$I$23,Defenities!$G$23,Defenities!$G$24)))))</f>
        <v>15</v>
      </c>
      <c r="L79" s="97" t="s">
        <v>55</v>
      </c>
      <c r="M79" s="97">
        <f>IF(J79="wettelijke verplichting"," ",(IF(L79=Defenities!$I$3,Defenities!$G$3,IF(L79=Defenities!$I$4,Defenities!$G$4,IF(L79=Defenities!$I$5,Defenities!$G$5,IF(L79=Defenities!$I$6,Defenities!$G$6,IF(L79=Defenities!$I$7,Defenities!$G$7,IF(L79=Defenities!$I$8,Defenities!$G$8,Defenities!$G$9))))))))</f>
        <v>6</v>
      </c>
      <c r="N79" s="97" t="s">
        <v>79</v>
      </c>
      <c r="O79" s="97">
        <f>IF(J79="wettelijke verplichting", "",IF(N79=Defenities!$I$12,Defenities!$G$12,IF(N79=Defenities!$I$13,Defenities!$G$13,IF(N79=Defenities!$I$14,Defenities!$G$14,IF(N79=Defenities!$I$15,Defenities!$G$15,IF(N79=Defenities!$I$16,Defenities!$G$16,Defenities!$G$17))))))</f>
        <v>0.1</v>
      </c>
      <c r="P79" s="98">
        <f t="shared" si="7"/>
        <v>9</v>
      </c>
      <c r="Q79" s="98">
        <f>IF(P79="nvt","W",(IF(P79&lt;20,Defenities!$I$28,IF(P79&lt;75,Defenities!$I$29,IF(P79&lt;200,Defenities!$I$30,IF(P79&lt;400,Defenities!$I$31,Defenities!$I$32))))))</f>
        <v>1</v>
      </c>
      <c r="R79" s="99">
        <f t="shared" si="9"/>
        <v>1</v>
      </c>
      <c r="S79" s="100" t="str">
        <f>IF(H79="Ja", "nvt",IF(H79="Niet van toepassing", "nvt",IF(R79=Defenities!$I$32,Defenities!$K$32,IF(R79=Defenities!$I$31,Defenities!$K$31,IF(R79=Defenities!$I$30,Defenities!$K$30,IF(R79=Defenities!$I$29,Defenities!$K$29,IF(R79=Defenities!$I$28,Defenities!$K$28,"Wettelijke verplichting")))))))</f>
        <v>Een keer doen</v>
      </c>
      <c r="T79" s="144" t="s">
        <v>385</v>
      </c>
      <c r="U79" s="101" t="str">
        <f t="shared" si="8"/>
        <v>De BHV-ers krijgen een adequate opleiding, waarbij zij leren om de BHV-taken naar behoren uit te voeren, namelijk:
• eerste hulp bij ongevallen (EHBO) kunnen verlenen;
• beginnende brand bestrijden;
• ontruiming van het gebouw kunnen begeleiden;
• hulpverleners alarmeren.
Sluit in de opleiding aan bij het OTO-principe (opleiden, trainen, oefenen).</v>
      </c>
      <c r="V79" s="102" t="s">
        <v>218</v>
      </c>
      <c r="W79" s="102"/>
      <c r="X79" s="103">
        <f>IF(S79="nvt", "-", IF(R79=Defenities!$I$33,WORKDAY('Basisgegevens RI&amp;E'!$C$14,Defenities!$M$28),IF(R79=Defenities!$I$32,WORKDAY('Basisgegevens RI&amp;E'!$C$14,Defenities!$M$32),IF(R79=Defenities!$I$31,WORKDAY('Basisgegevens RI&amp;E'!$C$14,Defenities!$M$31),IF(R79=Defenities!$I$30,WORKDAY('Basisgegevens RI&amp;E'!$C$14,Defenities!$M$30),IF(R79=Defenities!$I$29,WORKDAY('Basisgegevens RI&amp;E'!$C$14,Defenities!$M$29),WORKDAY('Basisgegevens RI&amp;E'!$C$14,Defenities!$M$28)))))))</f>
        <v>43132</v>
      </c>
      <c r="Y79" s="91"/>
      <c r="Z79" s="104"/>
    </row>
    <row r="80" spans="2:26" ht="71.25" x14ac:dyDescent="0.25">
      <c r="B80" s="74">
        <f t="shared" ref="B80:B84" si="10">B79+1</f>
        <v>68</v>
      </c>
      <c r="C80" s="91" t="s">
        <v>47</v>
      </c>
      <c r="D80" s="92" t="s">
        <v>159</v>
      </c>
      <c r="E80" s="93" t="s">
        <v>27</v>
      </c>
      <c r="F80" s="78" t="s">
        <v>0</v>
      </c>
      <c r="G80" s="79" t="s">
        <v>21</v>
      </c>
      <c r="H80" s="94" t="s">
        <v>15</v>
      </c>
      <c r="I80" s="95" t="s">
        <v>21</v>
      </c>
      <c r="J80" s="96" t="s">
        <v>91</v>
      </c>
      <c r="K80" s="97">
        <f>IF(J80="wettelijke verplichting", "", IF(J80=Defenities!$I$20,Defenities!$G$20,IF(J80=Defenities!$I$21,Defenities!$G$21,IF(J80=Defenities!$I$22,Defenities!$G$22,IF(J80=Defenities!$I$23,Defenities!$G$23,Defenities!$G$24)))))</f>
        <v>15</v>
      </c>
      <c r="L80" s="97" t="s">
        <v>82</v>
      </c>
      <c r="M80" s="97">
        <f>IF(J80="wettelijke verplichting"," ",(IF(L80=Defenities!$I$3,Defenities!$G$3,IF(L80=Defenities!$I$4,Defenities!$G$4,IF(L80=Defenities!$I$5,Defenities!$G$5,IF(L80=Defenities!$I$6,Defenities!$G$6,IF(L80=Defenities!$I$7,Defenities!$G$7,IF(L80=Defenities!$I$8,Defenities!$G$8,Defenities!$G$9))))))))</f>
        <v>0.5</v>
      </c>
      <c r="N80" s="97" t="s">
        <v>79</v>
      </c>
      <c r="O80" s="97">
        <f>IF(J80="wettelijke verplichting", "",IF(N80=Defenities!$I$12,Defenities!$G$12,IF(N80=Defenities!$I$13,Defenities!$G$13,IF(N80=Defenities!$I$14,Defenities!$G$14,IF(N80=Defenities!$I$15,Defenities!$G$15,IF(N80=Defenities!$I$16,Defenities!$G$16,Defenities!$G$17))))))</f>
        <v>0.1</v>
      </c>
      <c r="P80" s="98">
        <f t="shared" si="7"/>
        <v>0.75</v>
      </c>
      <c r="Q80" s="98">
        <f>IF(P80="nvt","W",(IF(P80&lt;20,Defenities!$I$28,IF(P80&lt;75,Defenities!$I$29,IF(P80&lt;200,Defenities!$I$30,IF(P80&lt;400,Defenities!$I$31,Defenities!$I$32))))))</f>
        <v>1</v>
      </c>
      <c r="R80" s="99">
        <f t="shared" si="9"/>
        <v>1</v>
      </c>
      <c r="S80" s="100" t="str">
        <f>IF(H80="Ja", "nvt",IF(H80="Niet van toepassing", "nvt",IF(R80=Defenities!$I$32,Defenities!$K$32,IF(R80=Defenities!$I$31,Defenities!$K$31,IF(R80=Defenities!$I$30,Defenities!$K$30,IF(R80=Defenities!$I$29,Defenities!$K$29,IF(R80=Defenities!$I$28,Defenities!$K$28,"Wettelijke verplichting")))))))</f>
        <v>Een keer doen</v>
      </c>
      <c r="T80" s="144" t="s">
        <v>295</v>
      </c>
      <c r="U80" s="101" t="str">
        <f t="shared" si="8"/>
        <v>Bedrijfshulpverlening wordt meegenomen in de voorlichting naar alle medewerkers.</v>
      </c>
      <c r="V80" s="102" t="s">
        <v>218</v>
      </c>
      <c r="W80" s="102"/>
      <c r="X80" s="103">
        <f>IF(S80="nvt", "-", IF(R80=Defenities!$I$33,WORKDAY('Basisgegevens RI&amp;E'!$C$14,Defenities!$M$28),IF(R80=Defenities!$I$32,WORKDAY('Basisgegevens RI&amp;E'!$C$14,Defenities!$M$32),IF(R80=Defenities!$I$31,WORKDAY('Basisgegevens RI&amp;E'!$C$14,Defenities!$M$31),IF(R80=Defenities!$I$30,WORKDAY('Basisgegevens RI&amp;E'!$C$14,Defenities!$M$30),IF(R80=Defenities!$I$29,WORKDAY('Basisgegevens RI&amp;E'!$C$14,Defenities!$M$29),WORKDAY('Basisgegevens RI&amp;E'!$C$14,Defenities!$M$28)))))))</f>
        <v>43132</v>
      </c>
      <c r="Y80" s="91"/>
      <c r="Z80" s="104"/>
    </row>
    <row r="81" spans="2:26" ht="409.5" x14ac:dyDescent="0.25">
      <c r="B81" s="74">
        <f t="shared" si="10"/>
        <v>69</v>
      </c>
      <c r="C81" s="91" t="s">
        <v>47</v>
      </c>
      <c r="D81" s="92" t="s">
        <v>160</v>
      </c>
      <c r="E81" s="93" t="s">
        <v>27</v>
      </c>
      <c r="F81" s="78" t="s">
        <v>272</v>
      </c>
      <c r="G81" s="79" t="s">
        <v>386</v>
      </c>
      <c r="H81" s="94" t="s">
        <v>15</v>
      </c>
      <c r="I81" s="95" t="s">
        <v>21</v>
      </c>
      <c r="J81" s="96" t="s">
        <v>99</v>
      </c>
      <c r="K81" s="97"/>
      <c r="L81" s="97"/>
      <c r="M81" s="97"/>
      <c r="N81" s="97"/>
      <c r="O81" s="97" t="str">
        <f>IF(J81="wettelijke verplichting", "",IF(N81=Defenities!$I$12,Defenities!$G$12,IF(N81=Defenities!$I$13,Defenities!$G$13,IF(N81=Defenities!$I$14,Defenities!$G$14,IF(N81=Defenities!$I$15,Defenities!$G$15,IF(N81=Defenities!$I$16,Defenities!$G$16,Defenities!$G$17))))))</f>
        <v/>
      </c>
      <c r="P81" s="98" t="str">
        <f t="shared" si="7"/>
        <v>nvt</v>
      </c>
      <c r="Q81" s="98" t="str">
        <f>IF(P81="nvt","W",(IF(P81&lt;20,Defenities!$I$28,IF(P81&lt;75,Defenities!$I$29,IF(P81&lt;200,Defenities!$I$30,IF(P81&lt;400,Defenities!$I$31,Defenities!$I$32))))))</f>
        <v>W</v>
      </c>
      <c r="R81" s="99" t="str">
        <f t="shared" si="9"/>
        <v>W</v>
      </c>
      <c r="S81" s="100" t="str">
        <f>IF(H81="Ja", "nvt",IF(H81="Niet van toepassing", "nvt",IF(R81=Defenities!$I$32,Defenities!$K$32,IF(R81=Defenities!$I$31,Defenities!$K$31,IF(R81=Defenities!$I$30,Defenities!$K$30,IF(R81=Defenities!$I$29,Defenities!$K$29,IF(R81=Defenities!$I$28,Defenities!$K$28,"Wettelijke verplichting")))))))</f>
        <v>Wettelijke verplichting</v>
      </c>
      <c r="T81" s="144" t="s">
        <v>21</v>
      </c>
      <c r="U81" s="101" t="str">
        <f t="shared" si="8"/>
        <v xml:space="preserve"> </v>
      </c>
      <c r="V81" s="102" t="s">
        <v>218</v>
      </c>
      <c r="W81" s="102"/>
      <c r="X81" s="103">
        <f>IF(S81="nvt", "-", IF(R81=Defenities!$I$33,WORKDAY('Basisgegevens RI&amp;E'!$C$14,Defenities!$M$28),IF(R81=Defenities!$I$32,WORKDAY('Basisgegevens RI&amp;E'!$C$14,Defenities!$M$32),IF(R81=Defenities!$I$31,WORKDAY('Basisgegevens RI&amp;E'!$C$14,Defenities!$M$31),IF(R81=Defenities!$I$30,WORKDAY('Basisgegevens RI&amp;E'!$C$14,Defenities!$M$30),IF(R81=Defenities!$I$29,WORKDAY('Basisgegevens RI&amp;E'!$C$14,Defenities!$M$29),WORKDAY('Basisgegevens RI&amp;E'!$C$14,Defenities!$M$28)))))))</f>
        <v>43132</v>
      </c>
      <c r="Y81" s="91"/>
      <c r="Z81" s="104"/>
    </row>
    <row r="82" spans="2:26" ht="242.25" x14ac:dyDescent="0.25">
      <c r="B82" s="74">
        <f t="shared" si="10"/>
        <v>70</v>
      </c>
      <c r="C82" s="91" t="s">
        <v>47</v>
      </c>
      <c r="D82" s="92" t="s">
        <v>163</v>
      </c>
      <c r="E82" s="93" t="s">
        <v>28</v>
      </c>
      <c r="F82" s="78" t="s">
        <v>273</v>
      </c>
      <c r="G82" s="79" t="s">
        <v>337</v>
      </c>
      <c r="H82" s="94" t="s">
        <v>15</v>
      </c>
      <c r="I82" s="95" t="s">
        <v>21</v>
      </c>
      <c r="J82" s="96" t="s">
        <v>90</v>
      </c>
      <c r="K82" s="97">
        <f>IF(J82="wettelijke verplichting", "", IF(J82=Defenities!$I$20,Defenities!$G$20,IF(J82=Defenities!$I$21,Defenities!$G$21,IF(J82=Defenities!$I$22,Defenities!$G$22,IF(J82=Defenities!$I$23,Defenities!$G$23,Defenities!$G$24)))))</f>
        <v>7</v>
      </c>
      <c r="L82" s="97" t="s">
        <v>82</v>
      </c>
      <c r="M82" s="97">
        <f>IF(J82="wettelijke verplichting"," ",(IF(L82=Defenities!$I$3,Defenities!$G$3,IF(L82=Defenities!$I$4,Defenities!$G$4,IF(L82=Defenities!$I$5,Defenities!$G$5,IF(L82=Defenities!$I$6,Defenities!$G$6,IF(L82=Defenities!$I$7,Defenities!$G$7,IF(L82=Defenities!$I$8,Defenities!$G$8,Defenities!$G$9))))))))</f>
        <v>0.5</v>
      </c>
      <c r="N82" s="97" t="s">
        <v>57</v>
      </c>
      <c r="O82" s="97">
        <f>IF(J82="wettelijke verplichting", "",IF(N82=Defenities!$I$12,Defenities!$G$12,IF(N82=Defenities!$I$13,Defenities!$G$13,IF(N82=Defenities!$I$14,Defenities!$G$14,IF(N82=Defenities!$I$15,Defenities!$G$15,IF(N82=Defenities!$I$16,Defenities!$G$16,Defenities!$G$17))))))</f>
        <v>10</v>
      </c>
      <c r="P82" s="98">
        <f t="shared" si="7"/>
        <v>35</v>
      </c>
      <c r="Q82" s="98">
        <f>IF(P82="nvt","W",(IF(P82&lt;20,Defenities!$I$28,IF(P82&lt;75,Defenities!$I$29,IF(P82&lt;200,Defenities!$I$30,IF(P82&lt;400,Defenities!$I$31,Defenities!$I$32))))))</f>
        <v>2</v>
      </c>
      <c r="R82" s="99">
        <f t="shared" si="9"/>
        <v>2</v>
      </c>
      <c r="S82" s="100" t="str">
        <f>IF(H82="Ja", "nvt",IF(H82="Niet van toepassing", "nvt",IF(R82=Defenities!$I$32,Defenities!$K$32,IF(R82=Defenities!$I$31,Defenities!$K$31,IF(R82=Defenities!$I$30,Defenities!$K$30,IF(R82=Defenities!$I$29,Defenities!$K$29,IF(R82=Defenities!$I$28,Defenities!$K$28,"Wettelijke verplichting")))))))</f>
        <v>Aandacht</v>
      </c>
      <c r="T82" s="144" t="s">
        <v>21</v>
      </c>
      <c r="U82" s="101" t="str">
        <f t="shared" si="8"/>
        <v xml:space="preserve"> </v>
      </c>
      <c r="V82" s="102" t="s">
        <v>218</v>
      </c>
      <c r="W82" s="102"/>
      <c r="X82" s="103">
        <f>IF(S82="nvt", "-", IF(R82=Defenities!$I$33,WORKDAY('Basisgegevens RI&amp;E'!$C$14,Defenities!$M$28),IF(R82=Defenities!$I$32,WORKDAY('Basisgegevens RI&amp;E'!$C$14,Defenities!$M$32),IF(R82=Defenities!$I$31,WORKDAY('Basisgegevens RI&amp;E'!$C$14,Defenities!$M$31),IF(R82=Defenities!$I$30,WORKDAY('Basisgegevens RI&amp;E'!$C$14,Defenities!$M$30),IF(R82=Defenities!$I$29,WORKDAY('Basisgegevens RI&amp;E'!$C$14,Defenities!$M$29),WORKDAY('Basisgegevens RI&amp;E'!$C$14,Defenities!$M$28)))))))</f>
        <v>43132</v>
      </c>
      <c r="Y82" s="91"/>
      <c r="Z82" s="104"/>
    </row>
    <row r="83" spans="2:26" ht="199.5" x14ac:dyDescent="0.25">
      <c r="B83" s="74">
        <f>B82+1</f>
        <v>71</v>
      </c>
      <c r="C83" s="91" t="s">
        <v>47</v>
      </c>
      <c r="D83" s="92" t="s">
        <v>161</v>
      </c>
      <c r="E83" s="109" t="s">
        <v>389</v>
      </c>
      <c r="F83" s="78" t="s">
        <v>387</v>
      </c>
      <c r="G83" s="79" t="s">
        <v>388</v>
      </c>
      <c r="H83" s="107" t="s">
        <v>15</v>
      </c>
      <c r="I83" s="95" t="s">
        <v>21</v>
      </c>
      <c r="J83" s="96" t="s">
        <v>90</v>
      </c>
      <c r="K83" s="97">
        <f>IF(J83="wettelijke verplichting", "", IF(J83=Defenities!$I$20,Defenities!$G$20,IF(J83=Defenities!$I$21,Defenities!$G$21,IF(J83=Defenities!$I$22,Defenities!$G$22,IF(J83=Defenities!$I$23,Defenities!$G$23,Defenities!$G$24)))))</f>
        <v>7</v>
      </c>
      <c r="L83" s="97" t="s">
        <v>54</v>
      </c>
      <c r="M83" s="97">
        <f>IF(J83="wettelijke verplichting"," ",(IF(L83=Defenities!$I$3,Defenities!$G$3,IF(L83=Defenities!$I$4,Defenities!$G$4,IF(L83=Defenities!$I$5,Defenities!$G$5,IF(L83=Defenities!$I$6,Defenities!$G$6,IF(L83=Defenities!$I$7,Defenities!$G$7,IF(L83=Defenities!$I$8,Defenities!$G$8,Defenities!$G$9))))))))</f>
        <v>3</v>
      </c>
      <c r="N83" s="97" t="s">
        <v>93</v>
      </c>
      <c r="O83" s="97">
        <f>IF(J83="wettelijke verplichting", "",IF(N83=Defenities!$I$12,Defenities!$G$12,IF(N83=Defenities!$I$13,Defenities!$G$13,IF(N83=Defenities!$I$14,Defenities!$G$14,IF(N83=Defenities!$I$15,Defenities!$G$15,IF(N83=Defenities!$I$16,Defenities!$G$16,Defenities!$G$17))))))</f>
        <v>1</v>
      </c>
      <c r="P83" s="98">
        <f t="shared" si="7"/>
        <v>21</v>
      </c>
      <c r="Q83" s="98">
        <f>IF(P83="nvt","W",(IF(P83&lt;20,Defenities!$I$28,IF(P83&lt;75,Defenities!$I$29,IF(P83&lt;200,Defenities!$I$30,IF(P83&lt;400,Defenities!$I$31,Defenities!$I$32))))))</f>
        <v>2</v>
      </c>
      <c r="R83" s="99">
        <f t="shared" si="9"/>
        <v>2</v>
      </c>
      <c r="S83" s="100" t="str">
        <f>IF(H83="Ja", "nvt",IF(H83="Niet van toepassing", "nvt",IF(R83=Defenities!$I$32,Defenities!$K$32,IF(R83=Defenities!$I$31,Defenities!$K$31,IF(R83=Defenities!$I$30,Defenities!$K$30,IF(R83=Defenities!$I$29,Defenities!$K$29,IF(R83=Defenities!$I$28,Defenities!$K$28,"Wettelijke verplichting")))))))</f>
        <v>Aandacht</v>
      </c>
      <c r="T83" s="146" t="s">
        <v>21</v>
      </c>
      <c r="U83" s="101" t="str">
        <f t="shared" si="8"/>
        <v xml:space="preserve"> </v>
      </c>
      <c r="V83" s="102" t="s">
        <v>218</v>
      </c>
      <c r="W83" s="102"/>
      <c r="X83" s="103">
        <f>IF(S83="nvt", "-", IF(R83=Defenities!$I$33,WORKDAY('Basisgegevens RI&amp;E'!$C$14,Defenities!$M$28),IF(R83=Defenities!$I$32,WORKDAY('Basisgegevens RI&amp;E'!$C$14,Defenities!$M$32),IF(R83=Defenities!$I$31,WORKDAY('Basisgegevens RI&amp;E'!$C$14,Defenities!$M$31),IF(R83=Defenities!$I$30,WORKDAY('Basisgegevens RI&amp;E'!$C$14,Defenities!$M$30),IF(R83=Defenities!$I$29,WORKDAY('Basisgegevens RI&amp;E'!$C$14,Defenities!$M$29),WORKDAY('Basisgegevens RI&amp;E'!$C$14,Defenities!$M$28)))))))</f>
        <v>43132</v>
      </c>
      <c r="Y83" s="91"/>
      <c r="Z83" s="104"/>
    </row>
    <row r="84" spans="2:26" ht="142.5" x14ac:dyDescent="0.25">
      <c r="B84" s="74">
        <f t="shared" si="10"/>
        <v>72</v>
      </c>
      <c r="C84" s="91" t="s">
        <v>47</v>
      </c>
      <c r="D84" s="92" t="s">
        <v>162</v>
      </c>
      <c r="E84" s="93" t="s">
        <v>45</v>
      </c>
      <c r="F84" s="78" t="s">
        <v>45</v>
      </c>
      <c r="G84" s="79" t="s">
        <v>390</v>
      </c>
      <c r="H84" s="94" t="s">
        <v>15</v>
      </c>
      <c r="I84" s="95" t="s">
        <v>21</v>
      </c>
      <c r="J84" s="96" t="s">
        <v>88</v>
      </c>
      <c r="K84" s="97">
        <f>IF(J84="wettelijke verplichting", "", IF(J84=Defenities!$I$20,Defenities!$G$20,IF(J84=Defenities!$I$21,Defenities!$G$21,IF(J84=Defenities!$I$22,Defenities!$G$22,IF(J84=Defenities!$I$23,Defenities!$G$23,Defenities!$G$24)))))</f>
        <v>1</v>
      </c>
      <c r="L84" s="97" t="s">
        <v>82</v>
      </c>
      <c r="M84" s="97">
        <f>IF(J84="wettelijke verplichting"," ",(IF(L84=Defenities!$I$3,Defenities!$G$3,IF(L84=Defenities!$I$4,Defenities!$G$4,IF(L84=Defenities!$I$5,Defenities!$G$5,IF(L84=Defenities!$I$6,Defenities!$G$6,IF(L84=Defenities!$I$7,Defenities!$G$7,IF(L84=Defenities!$I$8,Defenities!$G$8,Defenities!$G$9))))))))</f>
        <v>0.5</v>
      </c>
      <c r="N84" s="97" t="s">
        <v>93</v>
      </c>
      <c r="O84" s="97">
        <f>IF(J84="wettelijke verplichting", "",IF(N84=Defenities!$I$12,Defenities!$G$12,IF(N84=Defenities!$I$13,Defenities!$G$13,IF(N84=Defenities!$I$14,Defenities!$G$14,IF(N84=Defenities!$I$15,Defenities!$G$15,IF(N84=Defenities!$I$16,Defenities!$G$16,Defenities!$G$17))))))</f>
        <v>1</v>
      </c>
      <c r="P84" s="98">
        <f t="shared" si="7"/>
        <v>0.5</v>
      </c>
      <c r="Q84" s="98">
        <f>IF(P84="nvt","W",(IF(P84&lt;20,Defenities!$I$28,IF(P84&lt;75,Defenities!$I$29,IF(P84&lt;200,Defenities!$I$30,IF(P84&lt;400,Defenities!$I$31,Defenities!$I$32))))))</f>
        <v>1</v>
      </c>
      <c r="R84" s="99">
        <f t="shared" si="9"/>
        <v>1</v>
      </c>
      <c r="S84" s="100" t="str">
        <f>IF(H84="Ja", "nvt",IF(H84="Niet van toepassing", "nvt",IF(R84=Defenities!$I$32,Defenities!$K$32,IF(R84=Defenities!$I$31,Defenities!$K$31,IF(R84=Defenities!$I$30,Defenities!$K$30,IF(R84=Defenities!$I$29,Defenities!$K$29,IF(R84=Defenities!$I$28,Defenities!$K$28,"Wettelijke verplichting")))))))</f>
        <v>Een keer doen</v>
      </c>
      <c r="T84" s="144" t="s">
        <v>21</v>
      </c>
      <c r="U84" s="101" t="str">
        <f t="shared" si="8"/>
        <v xml:space="preserve"> </v>
      </c>
      <c r="V84" s="102" t="s">
        <v>218</v>
      </c>
      <c r="W84" s="102"/>
      <c r="X84" s="103">
        <f>IF(S84="nvt", "-", IF(R84=Defenities!$I$33,WORKDAY('Basisgegevens RI&amp;E'!$C$14,Defenities!$M$28),IF(R84=Defenities!$I$32,WORKDAY('Basisgegevens RI&amp;E'!$C$14,Defenities!$M$32),IF(R84=Defenities!$I$31,WORKDAY('Basisgegevens RI&amp;E'!$C$14,Defenities!$M$31),IF(R84=Defenities!$I$30,WORKDAY('Basisgegevens RI&amp;E'!$C$14,Defenities!$M$30),IF(R84=Defenities!$I$29,WORKDAY('Basisgegevens RI&amp;E'!$C$14,Defenities!$M$29),WORKDAY('Basisgegevens RI&amp;E'!$C$14,Defenities!$M$28)))))))</f>
        <v>43132</v>
      </c>
      <c r="Y84" s="110"/>
      <c r="Z84" s="111"/>
    </row>
    <row r="85" spans="2:26" ht="15" thickBot="1" x14ac:dyDescent="0.3">
      <c r="B85" s="112"/>
      <c r="C85" s="113"/>
      <c r="D85" s="114"/>
      <c r="E85" s="115"/>
      <c r="F85" s="116"/>
      <c r="G85" s="117"/>
      <c r="H85" s="118"/>
      <c r="I85" s="119"/>
      <c r="J85" s="120"/>
      <c r="K85" s="121"/>
      <c r="L85" s="121"/>
      <c r="M85" s="121"/>
      <c r="N85" s="121"/>
      <c r="O85" s="121"/>
      <c r="P85" s="122"/>
      <c r="Q85" s="122"/>
      <c r="R85" s="123"/>
      <c r="S85" s="124"/>
      <c r="T85" s="147"/>
      <c r="U85" s="125"/>
      <c r="V85" s="126"/>
      <c r="W85" s="126"/>
      <c r="X85" s="127"/>
      <c r="Y85" s="112"/>
      <c r="Z85" s="128"/>
    </row>
    <row r="86" spans="2:26" ht="15" thickTop="1" x14ac:dyDescent="0.25">
      <c r="P86" s="129"/>
      <c r="Q86" s="129"/>
      <c r="R86" s="129"/>
      <c r="X86" s="130"/>
    </row>
    <row r="87" spans="2:26" x14ac:dyDescent="0.25">
      <c r="P87" s="129"/>
      <c r="Q87" s="129"/>
      <c r="R87" s="129"/>
      <c r="X87" s="130"/>
    </row>
    <row r="88" spans="2:26" x14ac:dyDescent="0.25">
      <c r="P88" s="129"/>
      <c r="Q88" s="129"/>
      <c r="R88" s="129"/>
      <c r="X88" s="130"/>
    </row>
    <row r="89" spans="2:26" x14ac:dyDescent="0.25">
      <c r="P89" s="129"/>
      <c r="Q89" s="129"/>
      <c r="R89" s="129"/>
      <c r="X89" s="130"/>
    </row>
    <row r="90" spans="2:26" x14ac:dyDescent="0.25">
      <c r="P90" s="129"/>
      <c r="Q90" s="129"/>
      <c r="R90" s="129"/>
      <c r="X90" s="130"/>
    </row>
    <row r="91" spans="2:26" x14ac:dyDescent="0.25">
      <c r="P91" s="129"/>
      <c r="Q91" s="129"/>
      <c r="R91" s="129"/>
      <c r="X91" s="130"/>
    </row>
    <row r="92" spans="2:26" x14ac:dyDescent="0.25">
      <c r="P92" s="129"/>
      <c r="Q92" s="129"/>
      <c r="R92" s="129"/>
      <c r="X92" s="130"/>
    </row>
    <row r="93" spans="2:26" x14ac:dyDescent="0.25">
      <c r="P93" s="129"/>
      <c r="Q93" s="129"/>
      <c r="R93" s="129"/>
      <c r="X93" s="130"/>
    </row>
    <row r="94" spans="2:26" x14ac:dyDescent="0.25">
      <c r="P94" s="129"/>
      <c r="Q94" s="129"/>
      <c r="R94" s="129"/>
      <c r="X94" s="130"/>
    </row>
    <row r="95" spans="2:26" x14ac:dyDescent="0.25">
      <c r="P95" s="129"/>
      <c r="Q95" s="129"/>
      <c r="R95" s="129"/>
      <c r="X95" s="130"/>
    </row>
    <row r="96" spans="2:26" x14ac:dyDescent="0.25">
      <c r="P96" s="129"/>
      <c r="Q96" s="129"/>
      <c r="R96" s="129"/>
      <c r="X96" s="130"/>
    </row>
    <row r="97" spans="16:24" x14ac:dyDescent="0.25">
      <c r="P97" s="129"/>
      <c r="Q97" s="129"/>
      <c r="R97" s="129"/>
      <c r="X97" s="130"/>
    </row>
    <row r="98" spans="16:24" x14ac:dyDescent="0.25">
      <c r="P98" s="129"/>
      <c r="Q98" s="129"/>
      <c r="R98" s="129"/>
      <c r="X98" s="130"/>
    </row>
    <row r="99" spans="16:24" x14ac:dyDescent="0.25">
      <c r="P99" s="129"/>
      <c r="Q99" s="129"/>
      <c r="R99" s="129"/>
      <c r="X99" s="130"/>
    </row>
    <row r="100" spans="16:24" x14ac:dyDescent="0.25">
      <c r="P100" s="129"/>
      <c r="Q100" s="129"/>
      <c r="R100" s="129"/>
      <c r="X100" s="130"/>
    </row>
    <row r="101" spans="16:24" x14ac:dyDescent="0.25">
      <c r="P101" s="129"/>
      <c r="Q101" s="129"/>
      <c r="R101" s="129"/>
      <c r="X101" s="130"/>
    </row>
    <row r="102" spans="16:24" x14ac:dyDescent="0.25">
      <c r="P102" s="129"/>
      <c r="Q102" s="129"/>
      <c r="R102" s="129"/>
      <c r="X102" s="130"/>
    </row>
    <row r="103" spans="16:24" x14ac:dyDescent="0.25">
      <c r="P103" s="129"/>
      <c r="Q103" s="129"/>
      <c r="R103" s="129"/>
      <c r="X103" s="130"/>
    </row>
    <row r="104" spans="16:24" x14ac:dyDescent="0.25">
      <c r="P104" s="129"/>
      <c r="Q104" s="129"/>
      <c r="R104" s="129"/>
      <c r="X104" s="130"/>
    </row>
    <row r="105" spans="16:24" x14ac:dyDescent="0.25">
      <c r="P105" s="129"/>
      <c r="Q105" s="129"/>
      <c r="R105" s="129"/>
      <c r="X105" s="130"/>
    </row>
  </sheetData>
  <autoFilter ref="A12:AA84"/>
  <dataValidations count="3">
    <dataValidation type="list" allowBlank="1" showInputMessage="1" showErrorMessage="1" errorTitle="Waarschijnlijkheid" error="Kies uit lijst" promptTitle="Waarschijnlijkheid" prompt="Kies uit lijst" sqref="L55 L49:L52 L75:L76 L69:L73 L39:L47 L36 L34 L21:L29 L58:L60 L62:L63 L13:L15 L79:L83 L85:L105">
      <formula1>$J$12:$J$29</formula1>
    </dataValidation>
    <dataValidation type="list" allowBlank="1" showInputMessage="1" showErrorMessage="1" errorTitle="Blootstellingsduur" error="Kies uitlijst" promptTitle="Blootstellingsduur" prompt="Kies uit lijst" sqref="N21:N29 N49:N52 N75:N76 N69:N73 N39:N47 N36 N55 N34 N58:N60 N62:N63 N13:N15 N79:N83 N85:N105">
      <formula1>$J$31:$J$31</formula1>
    </dataValidation>
    <dataValidation type="list" allowBlank="1" showInputMessage="1" showErrorMessage="1" errorTitle="Effect" error="Kies uit lijst" promptTitle="Effect" prompt="Kies uit lijst" sqref="J86:J105">
      <formula1>$J$28:$J$36</formula1>
    </dataValidation>
  </dataValidations>
  <pageMargins left="0.11811023622047245" right="0.11811023622047245" top="0.35433070866141736" bottom="0.35433070866141736" header="0.31496062992125984" footer="0.31496062992125984"/>
  <pageSetup paperSize="9" scale="54" pageOrder="overThenDown" orientation="landscape" r:id="rId1"/>
  <headerFooter>
    <oddFooter>&amp;L&amp;F&amp;C&amp;A&amp;R&amp;P van &amp;N
&amp;D</oddFooter>
  </headerFooter>
  <colBreaks count="1" manualBreakCount="1">
    <brk id="24" min="9" max="84" man="1"/>
  </colBreaks>
  <extLst>
    <ext xmlns:x14="http://schemas.microsoft.com/office/spreadsheetml/2009/9/main" uri="{CCE6A557-97BC-4b89-ADB6-D9C93CAAB3DF}">
      <x14:dataValidations xmlns:xm="http://schemas.microsoft.com/office/excel/2006/main" count="86">
        <x14:dataValidation type="list" allowBlank="1" showInputMessage="1" showErrorMessage="1" errorTitle="Blootstellingsduur" error="Kies uitlijst" promptTitle="Blootstellingsduur" prompt="Kies uit lijst">
          <x14:formula1>
            <xm:f>Defenities!$I$12:$I$17</xm:f>
          </x14:formula1>
          <xm:sqref>N31 N37 N17:N20 N33 N35</xm:sqref>
        </x14:dataValidation>
        <x14:dataValidation type="list" allowBlank="1" showInputMessage="1" showErrorMessage="1" errorTitle="Waarschijnlijkheid" error="Kies uit lijst" promptTitle="Waarschijnlijkheid" prompt="Kies uit lijst">
          <x14:formula1>
            <xm:f>Defenities!$I$3:$I$9</xm:f>
          </x14:formula1>
          <xm:sqref>L31 L37 L17:L20 L33 L35</xm:sqref>
        </x14:dataValidation>
        <x14:dataValidation type="list" allowBlank="1" showInputMessage="1" showErrorMessage="1" errorTitle="Beoordeling" error="kies uit lijst" promptTitle="Beoordeling" prompt="kies uit lijst">
          <x14:formula1>
            <xm:f>Defenities!$D$2:$D$6</xm:f>
          </x14:formula1>
          <xm:sqref>H13:H31 H33:H37 H39:H47 H49:H105 H38</xm:sqref>
        </x14:dataValidation>
        <x14:dataValidation type="list" errorStyle="warning" operator="greaterThan" allowBlank="1" showInputMessage="1" showErrorMessage="1" errorTitle="Status Plan van Aanpak" error="Kies uit de lijst_x000a_" promptTitle="Status Plan van Aanpak" prompt="Kies uit de lijst.">
          <x14:formula1>
            <xm:f>Defenities!$F$2:$F$6</xm:f>
          </x14:formula1>
          <xm:sqref>Y13:Y31 Y33:Y37 Y39:Y47 Y49:Y104</xm:sqref>
        </x14:dataValidation>
        <x14:dataValidation type="list" errorStyle="warning" allowBlank="1" showInputMessage="1" promptTitle="Maatregelverantwoordelijke" prompt="Kies uit de lijst of vul zelf in">
          <x14:formula1>
            <xm:f>Defenities!$E$2:$E$7</xm:f>
          </x14:formula1>
          <xm:sqref>V13:W31 V33:W37 V39:W47 V49:W105</xm:sqref>
        </x14:dataValidation>
        <x14:dataValidation type="list" errorStyle="warning" allowBlank="1" showInputMessage="1" promptTitle="Maatregelverantwoordelijke" prompt="Kies uit de lijst of vul zelf in">
          <x14:formula1>
            <xm:f>Defenities!#REF!</xm:f>
          </x14:formula1>
          <xm:sqref>V32:W32 V38:W38 V48:W48</xm:sqref>
        </x14:dataValidation>
        <x14:dataValidation type="list" errorStyle="warning" operator="greaterThan" allowBlank="1" showInputMessage="1" showErrorMessage="1" errorTitle="Status Plan van Aanpak" error="Kies uit de lijst_x000a_" promptTitle="Status Plan van Aanpak" prompt="Kies uit de lijst.">
          <x14:formula1>
            <xm:f>Defenities!#REF!</xm:f>
          </x14:formula1>
          <xm:sqref>Y32 Y38 Y48</xm:sqref>
        </x14:dataValidation>
        <x14:dataValidation type="list" allowBlank="1" showInputMessage="1" showErrorMessage="1" errorTitle="Beoordeling" error="kies uit lijst" promptTitle="Beoordeling" prompt="kies uit lijst">
          <x14:formula1>
            <xm:f>Defenities!$D$2:$D$6</xm:f>
          </x14:formula1>
          <xm:sqref>H48</xm:sqref>
        </x14:dataValidation>
        <x14:dataValidation type="date" errorStyle="warning" operator="greaterThan" allowBlank="1" showInputMessage="1" showErrorMessage="1" errorTitle="datum" error="datum klopt niet_x000a_" promptTitle="Datum">
          <x14:formula1>
            <xm:f>Defenities!#REF!</xm:f>
          </x14:formula1>
          <xm:sqref>X32 Z32 Z38 X48 X38 Z48</xm:sqref>
        </x14:dataValidation>
        <x14:dataValidation type="list" allowBlank="1" showInputMessage="1" showErrorMessage="1" errorTitle="Waarschijnlijkheid" error="Kies uit lijst" promptTitle="Waarschijnlijkheid" prompt="Kies uit lijst">
          <x14:formula1>
            <xm:f>Defenities!#REF!</xm:f>
          </x14:formula1>
          <xm:sqref>L32 L38 L48</xm:sqref>
        </x14:dataValidation>
        <x14:dataValidation type="list" allowBlank="1" showInputMessage="1" showErrorMessage="1" errorTitle="Blootstellingsduur" error="Kies uitlijst" promptTitle="Blootstellingsduur" prompt="Kies uit lijst">
          <x14:formula1>
            <xm:f>Defenities!#REF!</xm:f>
          </x14:formula1>
          <xm:sqref>N32 N38 N48</xm:sqref>
        </x14:dataValidation>
        <x14:dataValidation type="list" allowBlank="1" showInputMessage="1" showErrorMessage="1" errorTitle="Risicoklassen" error="Kies uit de lijst" promptTitle="Risicoklassen" prompt="Kies uit de lijst">
          <x14:formula1>
            <xm:f>Defenities!$I$28:$I$33</xm:f>
          </x14:formula1>
          <xm:sqref>R14:R84</xm:sqref>
        </x14:dataValidation>
        <x14:dataValidation type="list" allowBlank="1" showInputMessage="1" showErrorMessage="1" error="Kies uit lijst" promptTitle="Effect" prompt="Effect: kies uit lijst">
          <x14:formula1>
            <xm:f>Defenities!$I$20:$I$25</xm:f>
          </x14:formula1>
          <xm:sqref>J13:J85</xm:sqref>
        </x14:dataValidation>
        <x14:dataValidation type="date" errorStyle="warning" operator="greaterThan" allowBlank="1" showInputMessage="1" showErrorMessage="1" errorTitle="datum" error="datum klopt niet_x000a_" promptTitle="Datum">
          <x14:formula1>
            <xm:f>Defenities!D87</xm:f>
          </x14:formula1>
          <xm:sqref>Y105</xm:sqref>
        </x14:dataValidation>
        <x14:dataValidation type="date" errorStyle="warning" operator="greaterThan" allowBlank="1" showInputMessage="1" showErrorMessage="1" errorTitle="datum" error="datum klopt niet_x000a_" promptTitle="Datum">
          <x14:formula1>
            <xm:f>Defenities!E67</xm:f>
          </x14:formula1>
          <xm:sqref>Z85:Z105</xm:sqref>
        </x14:dataValidation>
        <x14:dataValidation type="date" errorStyle="warning" operator="greaterThan" allowBlank="1" showInputMessage="1" showErrorMessage="1" errorTitle="datum" error="datum klopt niet_x000a_" promptTitle="Datum">
          <x14:formula1>
            <xm:f>Defenities!C67</xm:f>
          </x14:formula1>
          <xm:sqref>X85:X105</xm:sqref>
        </x14:dataValidation>
        <x14:dataValidation type="date" errorStyle="warning" operator="greaterThan" allowBlank="1" showInputMessage="1" showErrorMessage="1" errorTitle="datum" error="datum klopt niet_x000a_" promptTitle="Datum">
          <x14:formula1>
            <xm:f>Defenities!E27</xm:f>
          </x14:formula1>
          <xm:sqref>Z45</xm:sqref>
        </x14:dataValidation>
        <x14:dataValidation type="date" errorStyle="warning" operator="greaterThan" allowBlank="1" showInputMessage="1" showErrorMessage="1" errorTitle="datum" error="datum klopt niet_x000a_" promptTitle="Datum">
          <x14:formula1>
            <xm:f>Defenities!C24</xm:f>
          </x14:formula1>
          <xm:sqref>X42</xm:sqref>
        </x14:dataValidation>
        <x14:dataValidation type="date" errorStyle="warning" operator="greaterThan" allowBlank="1" showInputMessage="1" showErrorMessage="1" errorTitle="datum" error="datum klopt niet_x000a_" promptTitle="Datum">
          <x14:formula1>
            <xm:f>Defenities!E24</xm:f>
          </x14:formula1>
          <xm:sqref>Z42</xm:sqref>
        </x14:dataValidation>
        <x14:dataValidation type="date" errorStyle="warning" operator="greaterThan" allowBlank="1" showInputMessage="1" showErrorMessage="1" errorTitle="datum" error="datum klopt niet_x000a_" promptTitle="Datum">
          <x14:formula1>
            <xm:f>Defenities!C27</xm:f>
          </x14:formula1>
          <xm:sqref>X45</xm:sqref>
        </x14:dataValidation>
        <x14:dataValidation type="date" errorStyle="warning" operator="greaterThan" allowBlank="1" showInputMessage="1" showErrorMessage="1" errorTitle="datum" error="datum klopt niet_x000a_" promptTitle="Datum">
          <x14:formula1>
            <xm:f>Defenities!E60</xm:f>
          </x14:formula1>
          <xm:sqref>Z83</xm:sqref>
        </x14:dataValidation>
        <x14:dataValidation type="date" errorStyle="warning" operator="greaterThan" allowBlank="1" showInputMessage="1" showErrorMessage="1" errorTitle="datum" error="datum klopt niet_x000a_" promptTitle="Datum">
          <x14:formula1>
            <xm:f>Defenities!C60</xm:f>
          </x14:formula1>
          <xm:sqref>X83</xm:sqref>
        </x14:dataValidation>
        <x14:dataValidation type="date" errorStyle="warning" operator="greaterThan" allowBlank="1" showInputMessage="1" showErrorMessage="1" errorTitle="datum" error="datum klopt niet_x000a_" promptTitle="Datum">
          <x14:formula1>
            <xm:f>Defenities!C39</xm:f>
          </x14:formula1>
          <xm:sqref>X84</xm:sqref>
        </x14:dataValidation>
        <x14:dataValidation type="date" errorStyle="warning" operator="greaterThan" allowBlank="1" showInputMessage="1" showErrorMessage="1" errorTitle="datum" error="datum klopt niet_x000a_" promptTitle="Datum">
          <x14:formula1>
            <xm:f>Defenities!E39</xm:f>
          </x14:formula1>
          <xm:sqref>Z84</xm:sqref>
        </x14:dataValidation>
        <x14:dataValidation type="date" errorStyle="warning" operator="greaterThan" allowBlank="1" showInputMessage="1" showErrorMessage="1" errorTitle="datum" error="datum klopt niet_x000a_" promptTitle="Datum">
          <x14:formula1>
            <xm:f>Defenities!C61</xm:f>
          </x14:formula1>
          <xm:sqref>X77</xm:sqref>
        </x14:dataValidation>
        <x14:dataValidation type="date" errorStyle="warning" operator="greaterThan" allowBlank="1" showInputMessage="1" showErrorMessage="1" errorTitle="datum" error="datum klopt niet_x000a_" promptTitle="Datum">
          <x14:formula1>
            <xm:f>Defenities!E61</xm:f>
          </x14:formula1>
          <xm:sqref>Z77</xm:sqref>
        </x14:dataValidation>
        <x14:dataValidation type="date" errorStyle="warning" operator="greaterThan" allowBlank="1" showInputMessage="1" showErrorMessage="1" errorTitle="datum" error="datum klopt niet_x000a_" promptTitle="Datum">
          <x14:formula1>
            <xm:f>Defenities!E40</xm:f>
          </x14:formula1>
          <xm:sqref>Z56:Z63</xm:sqref>
        </x14:dataValidation>
        <x14:dataValidation type="date" errorStyle="warning" operator="greaterThan" allowBlank="1" showInputMessage="1" showErrorMessage="1" errorTitle="datum" error="datum klopt niet_x000a_" promptTitle="Datum">
          <x14:formula1>
            <xm:f>Defenities!C40</xm:f>
          </x14:formula1>
          <xm:sqref>X56:X63</xm:sqref>
        </x14:dataValidation>
        <x14:dataValidation type="date" errorStyle="warning" operator="greaterThan" allowBlank="1" showInputMessage="1" showErrorMessage="1" errorTitle="datum" error="datum klopt niet_x000a_" promptTitle="Datum">
          <x14:formula1>
            <xm:f>Defenities!E20</xm:f>
          </x14:formula1>
          <xm:sqref>Z36</xm:sqref>
        </x14:dataValidation>
        <x14:dataValidation type="date" errorStyle="warning" operator="greaterThan" allowBlank="1" showInputMessage="1" showErrorMessage="1" errorTitle="datum" error="datum klopt niet_x000a_" promptTitle="Datum">
          <x14:formula1>
            <xm:f>Defenities!C20</xm:f>
          </x14:formula1>
          <xm:sqref>X36</xm:sqref>
        </x14:dataValidation>
        <x14:dataValidation type="date" errorStyle="warning" operator="greaterThan" allowBlank="1" showInputMessage="1" showErrorMessage="1" errorTitle="datum" error="datum klopt niet_x000a_" promptTitle="Datum">
          <x14:formula1>
            <xm:f>Defenities!C50</xm:f>
          </x14:formula1>
          <xm:sqref>X82</xm:sqref>
        </x14:dataValidation>
        <x14:dataValidation type="date" errorStyle="warning" operator="greaterThan" allowBlank="1" showInputMessage="1" showErrorMessage="1" errorTitle="datum" error="datum klopt niet_x000a_" promptTitle="Datum">
          <x14:formula1>
            <xm:f>Defenities!E17</xm:f>
          </x14:formula1>
          <xm:sqref>Z49</xm:sqref>
        </x14:dataValidation>
        <x14:dataValidation type="date" errorStyle="warning" operator="greaterThan" allowBlank="1" showInputMessage="1" showErrorMessage="1" errorTitle="datum" error="datum klopt niet_x000a_" promptTitle="Datum">
          <x14:formula1>
            <xm:f>Defenities!C17</xm:f>
          </x14:formula1>
          <xm:sqref>X49</xm:sqref>
        </x14:dataValidation>
        <x14:dataValidation type="date" errorStyle="warning" operator="greaterThan" allowBlank="1" showInputMessage="1" showErrorMessage="1" errorTitle="datum" error="datum klopt niet_x000a_" promptTitle="Datum">
          <x14:formula1>
            <xm:f>Defenities!E50</xm:f>
          </x14:formula1>
          <xm:sqref>Z82</xm:sqref>
        </x14:dataValidation>
        <x14:dataValidation type="date" errorStyle="warning" operator="greaterThan" allowBlank="1" showInputMessage="1" showErrorMessage="1" errorTitle="datum" error="datum klopt niet_x000a_" promptTitle="Datum">
          <x14:formula1>
            <xm:f>Defenities!E46</xm:f>
          </x14:formula1>
          <xm:sqref>Z79:Z81</xm:sqref>
        </x14:dataValidation>
        <x14:dataValidation type="date" errorStyle="warning" operator="greaterThan" allowBlank="1" showInputMessage="1" showErrorMessage="1" errorTitle="datum" error="datum klopt niet_x000a_" promptTitle="Datum">
          <x14:formula1>
            <xm:f>Defenities!C46</xm:f>
          </x14:formula1>
          <xm:sqref>X79:X81</xm:sqref>
        </x14:dataValidation>
        <x14:dataValidation type="date" errorStyle="warning" operator="greaterThan" allowBlank="1" showInputMessage="1" showErrorMessage="1" errorTitle="datum" error="datum klopt niet_x000a_" promptTitle="Datum">
          <x14:formula1>
            <xm:f>Defenities!E48</xm:f>
          </x14:formula1>
          <xm:sqref>Z78</xm:sqref>
        </x14:dataValidation>
        <x14:dataValidation type="date" errorStyle="warning" operator="greaterThan" allowBlank="1" showInputMessage="1" showErrorMessage="1" errorTitle="datum" error="datum klopt niet_x000a_" promptTitle="Datum">
          <x14:formula1>
            <xm:f>Defenities!C48</xm:f>
          </x14:formula1>
          <xm:sqref>X78</xm:sqref>
        </x14:dataValidation>
        <x14:dataValidation type="date" errorStyle="warning" operator="greaterThan" allowBlank="1" showInputMessage="1" showErrorMessage="1" errorTitle="datum" error="datum klopt niet_x000a_" promptTitle="Datum">
          <x14:formula1>
            <xm:f>Defenities!C4</xm:f>
          </x14:formula1>
          <xm:sqref>X34</xm:sqref>
        </x14:dataValidation>
        <x14:dataValidation type="date" errorStyle="warning" operator="greaterThan" allowBlank="1" showInputMessage="1" showErrorMessage="1" errorTitle="datum" error="datum klopt niet_x000a_" promptTitle="Datum">
          <x14:formula1>
            <xm:f>Defenities!E4</xm:f>
          </x14:formula1>
          <xm:sqref>Z34</xm:sqref>
        </x14:dataValidation>
        <x14:dataValidation type="date" errorStyle="warning" operator="greaterThan" allowBlank="1" showInputMessage="1" showErrorMessage="1" errorTitle="datum" error="datum klopt niet_x000a_" promptTitle="Datum">
          <x14:formula1>
            <xm:f>Defenities!C49</xm:f>
          </x14:formula1>
          <xm:sqref>X76</xm:sqref>
        </x14:dataValidation>
        <x14:dataValidation type="date" errorStyle="warning" operator="greaterThan" allowBlank="1" showInputMessage="1" showErrorMessage="1" errorTitle="datum" error="datum klopt niet_x000a_" promptTitle="Datum">
          <x14:formula1>
            <xm:f>Defenities!E49</xm:f>
          </x14:formula1>
          <xm:sqref>Z76</xm:sqref>
        </x14:dataValidation>
        <x14:dataValidation type="date" errorStyle="warning" operator="greaterThan" allowBlank="1" showInputMessage="1" showErrorMessage="1" errorTitle="datum" error="datum klopt niet_x000a_" promptTitle="Datum">
          <x14:formula1>
            <xm:f>Defenities!E51</xm:f>
          </x14:formula1>
          <xm:sqref>Z68:Z73</xm:sqref>
        </x14:dataValidation>
        <x14:dataValidation type="date" errorStyle="warning" operator="greaterThan" allowBlank="1" showInputMessage="1" showErrorMessage="1" errorTitle="datum" error="datum klopt niet_x000a_" promptTitle="Datum">
          <x14:formula1>
            <xm:f>Defenities!E35</xm:f>
          </x14:formula1>
          <xm:sqref>Z52:Z55</xm:sqref>
        </x14:dataValidation>
        <x14:dataValidation type="date" errorStyle="warning" operator="greaterThan" allowBlank="1" showInputMessage="1" showErrorMessage="1" errorTitle="datum" error="datum klopt niet_x000a_" promptTitle="Datum">
          <x14:formula1>
            <xm:f>Defenities!C35</xm:f>
          </x14:formula1>
          <xm:sqref>X52:X55</xm:sqref>
        </x14:dataValidation>
        <x14:dataValidation type="date" errorStyle="warning" operator="greaterThan" allowBlank="1" showInputMessage="1" showErrorMessage="1" errorTitle="datum" error="datum klopt niet_x000a_" promptTitle="Datum">
          <x14:formula1>
            <xm:f>Defenities!C51</xm:f>
          </x14:formula1>
          <xm:sqref>X68:X73</xm:sqref>
        </x14:dataValidation>
        <x14:dataValidation type="date" errorStyle="warning" operator="greaterThan" allowBlank="1" showInputMessage="1" showErrorMessage="1" errorTitle="datum" error="datum klopt niet_x000a_" promptTitle="Datum">
          <x14:formula1>
            <xm:f>Defenities!C29</xm:f>
          </x14:formula1>
          <xm:sqref>X46:X47</xm:sqref>
        </x14:dataValidation>
        <x14:dataValidation type="date" errorStyle="warning" operator="greaterThan" allowBlank="1" showInputMessage="1" showErrorMessage="1" errorTitle="datum" error="datum klopt niet_x000a_" promptTitle="Datum">
          <x14:formula1>
            <xm:f>Defenities!E29</xm:f>
          </x14:formula1>
          <xm:sqref>Z46:Z47</xm:sqref>
        </x14:dataValidation>
        <x14:dataValidation type="date" errorStyle="warning" operator="greaterThan" allowBlank="1" showInputMessage="1" showErrorMessage="1" errorTitle="datum" error="datum klopt niet_x000a_" promptTitle="Datum">
          <x14:formula1>
            <xm:f>Defenities!E23</xm:f>
          </x14:formula1>
          <xm:sqref>Z40:Z41</xm:sqref>
        </x14:dataValidation>
        <x14:dataValidation type="date" errorStyle="warning" operator="greaterThan" allowBlank="1" showInputMessage="1" showErrorMessage="1" errorTitle="datum" error="datum klopt niet_x000a_" promptTitle="Datum">
          <x14:formula1>
            <xm:f>Defenities!C23</xm:f>
          </x14:formula1>
          <xm:sqref>X40:X41</xm:sqref>
        </x14:dataValidation>
        <x14:dataValidation type="date" errorStyle="warning" operator="greaterThan" allowBlank="1" showInputMessage="1" showErrorMessage="1" errorTitle="datum" error="datum klopt niet_x000a_" promptTitle="Datum">
          <x14:formula1>
            <xm:f>Defenities!E53</xm:f>
          </x14:formula1>
          <xm:sqref>Z74</xm:sqref>
        </x14:dataValidation>
        <x14:dataValidation type="date" errorStyle="warning" operator="greaterThan" allowBlank="1" showInputMessage="1" showErrorMessage="1" errorTitle="datum" error="datum klopt niet_x000a_" promptTitle="Datum">
          <x14:formula1>
            <xm:f>Defenities!C53</xm:f>
          </x14:formula1>
          <xm:sqref>X74</xm:sqref>
        </x14:dataValidation>
        <x14:dataValidation type="date" errorStyle="warning" operator="greaterThan" allowBlank="1" showInputMessage="1" showErrorMessage="1" errorTitle="datum" error="datum klopt niet_x000a_" promptTitle="Datum">
          <x14:formula1>
            <xm:f>Defenities!E9</xm:f>
          </x14:formula1>
          <xm:sqref>Z30:Z31</xm:sqref>
        </x14:dataValidation>
        <x14:dataValidation type="date" errorStyle="warning" operator="greaterThan" allowBlank="1" showInputMessage="1" showErrorMessage="1" errorTitle="datum" error="datum klopt niet_x000a_" promptTitle="Datum">
          <x14:formula1>
            <xm:f>Defenities!C9</xm:f>
          </x14:formula1>
          <xm:sqref>X30:X31</xm:sqref>
        </x14:dataValidation>
        <x14:dataValidation type="date" errorStyle="warning" operator="greaterThan" allowBlank="1" showInputMessage="1" showErrorMessage="1" errorTitle="datum" error="datum klopt niet_x000a_" promptTitle="Datum">
          <x14:formula1>
            <xm:f>Defenities!E55</xm:f>
          </x14:formula1>
          <xm:sqref>Z75</xm:sqref>
        </x14:dataValidation>
        <x14:dataValidation type="date" errorStyle="warning" operator="greaterThan" allowBlank="1" showInputMessage="1" showErrorMessage="1" errorTitle="datum" error="datum klopt niet_x000a_" promptTitle="Datum">
          <x14:formula1>
            <xm:f>Defenities!E31</xm:f>
          </x14:formula1>
          <xm:sqref>Z51</xm:sqref>
        </x14:dataValidation>
        <x14:dataValidation type="date" errorStyle="warning" operator="greaterThan" allowBlank="1" showInputMessage="1" showErrorMessage="1" errorTitle="datum" error="datum klopt niet_x000a_" promptTitle="Datum">
          <x14:formula1>
            <xm:f>Defenities!C31</xm:f>
          </x14:formula1>
          <xm:sqref>X51</xm:sqref>
        </x14:dataValidation>
        <x14:dataValidation type="date" errorStyle="warning" operator="greaterThan" allowBlank="1" showInputMessage="1" showErrorMessage="1" errorTitle="datum" error="datum klopt niet_x000a_" promptTitle="Datum">
          <x14:formula1>
            <xm:f>Defenities!C55</xm:f>
          </x14:formula1>
          <xm:sqref>X75</xm:sqref>
        </x14:dataValidation>
        <x14:dataValidation type="date" errorStyle="warning" operator="greaterThan" allowBlank="1" showInputMessage="1" showErrorMessage="1" errorTitle="datum" error="datum klopt niet_x000a_" promptTitle="Datum">
          <x14:formula1>
            <xm:f>Defenities!E56</xm:f>
          </x14:formula1>
          <xm:sqref>Z64:Z67</xm:sqref>
        </x14:dataValidation>
        <x14:dataValidation type="date" errorStyle="warning" operator="greaterThan" allowBlank="1" showInputMessage="1" showErrorMessage="1" errorTitle="datum" error="datum klopt niet_x000a_" promptTitle="Datum">
          <x14:formula1>
            <xm:f>Defenities!C56</xm:f>
          </x14:formula1>
          <xm:sqref>X64:X67</xm:sqref>
        </x14:dataValidation>
        <x14:dataValidation type="date" errorStyle="warning" operator="greaterThan" allowBlank="1" showInputMessage="1" showErrorMessage="1" errorTitle="datum" error="datum klopt niet_x000a_" promptTitle="Datum">
          <x14:formula1>
            <xm:f>Defenities!C28</xm:f>
          </x14:formula1>
          <xm:sqref>X50</xm:sqref>
        </x14:dataValidation>
        <x14:dataValidation type="date" errorStyle="warning" operator="greaterThan" allowBlank="1" showInputMessage="1" showErrorMessage="1" errorTitle="datum" error="datum klopt niet_x000a_" promptTitle="Datum">
          <x14:formula1>
            <xm:f>Defenities!E28</xm:f>
          </x14:formula1>
          <xm:sqref>Z50</xm:sqref>
        </x14:dataValidation>
        <x14:dataValidation type="date" errorStyle="warning" operator="greaterThan" allowBlank="1" showInputMessage="1" showErrorMessage="1" errorTitle="datum" error="datum klopt niet_x000a_" promptTitle="Datum">
          <x14:formula1>
            <xm:f>Defenities!E9</xm:f>
          </x14:formula1>
          <xm:sqref>Z35</xm:sqref>
        </x14:dataValidation>
        <x14:dataValidation type="date" errorStyle="warning" operator="greaterThan" allowBlank="1" showInputMessage="1" showErrorMessage="1" errorTitle="datum" error="datum klopt niet_x000a_" promptTitle="Datum">
          <x14:formula1>
            <xm:f>Defenities!C9</xm:f>
          </x14:formula1>
          <xm:sqref>X35</xm:sqref>
        </x14:dataValidation>
        <x14:dataValidation type="date" errorStyle="warning" operator="greaterThan" allowBlank="1" showInputMessage="1" showErrorMessage="1" errorTitle="datum" error="datum klopt niet_x000a_" promptTitle="Datum">
          <x14:formula1>
            <xm:f>Defenities!C12</xm:f>
          </x14:formula1>
          <xm:sqref>X21:X22</xm:sqref>
        </x14:dataValidation>
        <x14:dataValidation type="date" errorStyle="warning" operator="greaterThan" allowBlank="1" showInputMessage="1" showErrorMessage="1" errorTitle="datum" error="datum klopt niet_x000a_" promptTitle="Datum">
          <x14:formula1>
            <xm:f>Defenities!E12</xm:f>
          </x14:formula1>
          <xm:sqref>Z21:Z22</xm:sqref>
        </x14:dataValidation>
        <x14:dataValidation type="date" errorStyle="warning" operator="greaterThan" allowBlank="1" showInputMessage="1" showErrorMessage="1" errorTitle="datum" error="datum klopt niet_x000a_" promptTitle="Datum">
          <x14:formula1>
            <xm:f>Defenities!C8</xm:f>
          </x14:formula1>
          <xm:sqref>X33</xm:sqref>
        </x14:dataValidation>
        <x14:dataValidation type="date" errorStyle="warning" operator="greaterThan" allowBlank="1" showInputMessage="1" showErrorMessage="1" errorTitle="datum" error="datum klopt niet_x000a_" promptTitle="Datum">
          <x14:formula1>
            <xm:f>Defenities!E8</xm:f>
          </x14:formula1>
          <xm:sqref>Z33</xm:sqref>
        </x14:dataValidation>
        <x14:dataValidation type="date" errorStyle="warning" operator="greaterThan" allowBlank="1" showInputMessage="1" showErrorMessage="1" errorTitle="datum" error="datum klopt niet_x000a_" promptTitle="Datum">
          <x14:formula1>
            <xm:f>Defenities!C32</xm:f>
          </x14:formula1>
          <xm:sqref>X43:X44</xm:sqref>
        </x14:dataValidation>
        <x14:dataValidation type="date" errorStyle="warning" operator="greaterThan" allowBlank="1" showInputMessage="1" showErrorMessage="1" errorTitle="datum" error="datum klopt niet_x000a_" promptTitle="Datum">
          <x14:formula1>
            <xm:f>Defenities!E26</xm:f>
          </x14:formula1>
          <xm:sqref>Z37</xm:sqref>
        </x14:dataValidation>
        <x14:dataValidation type="date" errorStyle="warning" operator="greaterThan" allowBlank="1" showInputMessage="1" showErrorMessage="1" errorTitle="datum" error="datum klopt niet_x000a_" promptTitle="Datum">
          <x14:formula1>
            <xm:f>Defenities!C26</xm:f>
          </x14:formula1>
          <xm:sqref>X37</xm:sqref>
        </x14:dataValidation>
        <x14:dataValidation type="date" errorStyle="warning" operator="greaterThan" allowBlank="1" showInputMessage="1" showErrorMessage="1" errorTitle="datum" error="datum klopt niet_x000a_" promptTitle="Datum">
          <x14:formula1>
            <xm:f>Defenities!E32</xm:f>
          </x14:formula1>
          <xm:sqref>Z43:Z44</xm:sqref>
        </x14:dataValidation>
        <x14:dataValidation type="date" errorStyle="warning" operator="greaterThan" allowBlank="1" showInputMessage="1" showErrorMessage="1" errorTitle="datum" error="datum klopt niet_x000a_" promptTitle="Datum">
          <x14:formula1>
            <xm:f>Defenities!E25</xm:f>
          </x14:formula1>
          <xm:sqref>Z39</xm:sqref>
        </x14:dataValidation>
        <x14:dataValidation type="date" errorStyle="warning" operator="greaterThan" allowBlank="1" showInputMessage="1" showErrorMessage="1" errorTitle="datum" error="datum klopt niet_x000a_" promptTitle="Datum">
          <x14:formula1>
            <xm:f>Defenities!C25</xm:f>
          </x14:formula1>
          <xm:sqref>X39</xm:sqref>
        </x14:dataValidation>
        <x14:dataValidation type="date" errorStyle="warning" operator="greaterThan" allowBlank="1" showInputMessage="1" showErrorMessage="1" errorTitle="datum" error="datum klopt niet_x000a_" promptTitle="Datum">
          <x14:formula1>
            <xm:f>Defenities!C2</xm:f>
          </x14:formula1>
          <xm:sqref>X16:X18</xm:sqref>
        </x14:dataValidation>
        <x14:dataValidation type="date" errorStyle="warning" operator="greaterThan" allowBlank="1" showInputMessage="1" showErrorMessage="1" errorTitle="datum" error="datum klopt niet_x000a_" promptTitle="Datum">
          <x14:formula1>
            <xm:f>Defenities!E2</xm:f>
          </x14:formula1>
          <xm:sqref>Z16:Z18</xm:sqref>
        </x14:dataValidation>
        <x14:dataValidation type="date" errorStyle="warning" operator="greaterThan" allowBlank="1" showInputMessage="1" showErrorMessage="1" errorTitle="datum" error="datum klopt niet_x000a_" promptTitle="Datum">
          <x14:formula1>
            <xm:f>Defenities!E6</xm:f>
          </x14:formula1>
          <xm:sqref>Z19:Z20</xm:sqref>
        </x14:dataValidation>
        <x14:dataValidation type="date" errorStyle="warning" operator="greaterThan" allowBlank="1" showInputMessage="1" showErrorMessage="1" errorTitle="datum" error="datum klopt niet_x000a_" promptTitle="Datum">
          <x14:formula1>
            <xm:f>Defenities!C6</xm:f>
          </x14:formula1>
          <xm:sqref>X19:X20</xm:sqref>
        </x14:dataValidation>
        <x14:dataValidation type="date" errorStyle="warning" operator="greaterThan" allowBlank="1" showInputMessage="1" showErrorMessage="1" errorTitle="datum" error="datum klopt niet_x000a_" promptTitle="Datum">
          <x14:formula1>
            <xm:f>Defenities!C13</xm:f>
          </x14:formula1>
          <xm:sqref>X23:X29</xm:sqref>
        </x14:dataValidation>
        <x14:dataValidation type="date" errorStyle="warning" operator="greaterThan" allowBlank="1" showInputMessage="1" showErrorMessage="1" errorTitle="datum" error="datum klopt niet_x000a_" promptTitle="Datum">
          <x14:formula1>
            <xm:f>Defenities!E13</xm:f>
          </x14:formula1>
          <xm:sqref>Z23:Z29</xm:sqref>
        </x14:dataValidation>
        <x14:dataValidation type="date" errorStyle="warning" operator="greaterThan" allowBlank="1" showInputMessage="1" showErrorMessage="1" errorTitle="datum" error="datum klopt niet_x000a_" promptTitle="Datum">
          <x14:formula1>
            <xm:f>Defenities!E21</xm:f>
          </x14:formula1>
          <xm:sqref>Z13:Z14</xm:sqref>
        </x14:dataValidation>
        <x14:dataValidation type="date" errorStyle="warning" operator="greaterThan" allowBlank="1" showInputMessage="1" showErrorMessage="1" errorTitle="datum" error="datum klopt niet_x000a_" promptTitle="Datum">
          <x14:formula1>
            <xm:f>Defenities!C21</xm:f>
          </x14:formula1>
          <xm:sqref>X13:X14</xm:sqref>
        </x14:dataValidation>
        <x14:dataValidation type="date" errorStyle="warning" operator="greaterThan" allowBlank="1" showInputMessage="1" showErrorMessage="1" errorTitle="datum" error="datum klopt niet_x000a_" promptTitle="Datum">
          <x14:formula1>
            <xm:f>Defenities!C18</xm:f>
          </x14:formula1>
          <xm:sqref>X15</xm:sqref>
        </x14:dataValidation>
        <x14:dataValidation type="date" errorStyle="warning" operator="greaterThan" allowBlank="1" showInputMessage="1" showErrorMessage="1" errorTitle="datum" error="datum klopt niet_x000a_" promptTitle="Datum">
          <x14:formula1>
            <xm:f>Defenities!E18</xm:f>
          </x14:formula1>
          <xm:sqref>Z15</xm:sqref>
        </x14:dataValidation>
        <x14:dataValidation type="date" operator="greaterThan" allowBlank="1" showInputMessage="1" showErrorMessage="1" errorTitle="Datum stand van zaken" error="Datum klopt niet" promptTitle="Datum stand van zaken" prompt="Voer datum in.">
          <x14:formula1>
            <xm:f>'Basisgegevens RI&amp;E'!C14</xm:f>
          </x14:formula1>
          <xm:sqref>Z11</xm:sqref>
        </x14:dataValidation>
        <x14:dataValidation type="list" allowBlank="1" showInputMessage="1" showErrorMessage="1" errorTitle="Beoordeling" error="kies uit lijst" promptTitle="Beoordeling" prompt="kies uit lijst">
          <x14:formula1>
            <xm:f>Defenities!D$2:$D$6</xm:f>
          </x14:formula1>
          <xm:sqref>H32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M33"/>
  <sheetViews>
    <sheetView workbookViewId="0">
      <pane ySplit="1" topLeftCell="A2" activePane="bottomLeft" state="frozen"/>
      <selection pane="bottomLeft" sqref="A1:XFD1048576"/>
    </sheetView>
  </sheetViews>
  <sheetFormatPr defaultRowHeight="15" x14ac:dyDescent="0.25"/>
  <cols>
    <col min="1" max="1" width="21" customWidth="1"/>
    <col min="2" max="2" width="13.7109375" customWidth="1"/>
    <col min="3" max="3" width="10.28515625" customWidth="1"/>
    <col min="6" max="6" width="20.28515625" customWidth="1"/>
    <col min="7" max="7" width="6.85546875" customWidth="1"/>
    <col min="8" max="8" width="6.7109375" customWidth="1"/>
    <col min="9" max="9" width="12.42578125" customWidth="1"/>
    <col min="10" max="10" width="51.42578125" customWidth="1"/>
    <col min="11" max="11" width="25.42578125" customWidth="1"/>
    <col min="12" max="12" width="19.5703125" customWidth="1"/>
    <col min="13" max="13" width="20.5703125" customWidth="1"/>
  </cols>
  <sheetData>
    <row r="1" spans="1:13" x14ac:dyDescent="0.25">
      <c r="A1" s="1" t="s">
        <v>109</v>
      </c>
      <c r="B1" s="1" t="s">
        <v>121</v>
      </c>
      <c r="C1" s="1" t="s">
        <v>122</v>
      </c>
      <c r="D1" s="1" t="s">
        <v>7</v>
      </c>
      <c r="E1" s="1" t="s">
        <v>187</v>
      </c>
      <c r="F1" s="1" t="s">
        <v>201</v>
      </c>
      <c r="G1" s="1" t="s">
        <v>78</v>
      </c>
      <c r="L1" s="6"/>
    </row>
    <row r="2" spans="1:13" x14ac:dyDescent="0.25">
      <c r="A2" t="s">
        <v>110</v>
      </c>
      <c r="B2">
        <v>250</v>
      </c>
      <c r="C2" s="29">
        <v>42005</v>
      </c>
      <c r="D2" t="s">
        <v>14</v>
      </c>
      <c r="E2" t="s">
        <v>188</v>
      </c>
      <c r="F2" t="s">
        <v>202</v>
      </c>
      <c r="G2" s="14" t="s">
        <v>9</v>
      </c>
      <c r="H2" s="15"/>
      <c r="I2" s="16" t="s">
        <v>51</v>
      </c>
      <c r="J2" s="16"/>
      <c r="K2" s="8"/>
      <c r="L2" s="6"/>
    </row>
    <row r="3" spans="1:13" x14ac:dyDescent="0.25">
      <c r="A3" t="s">
        <v>111</v>
      </c>
      <c r="D3" t="s">
        <v>15</v>
      </c>
      <c r="E3" t="s">
        <v>189</v>
      </c>
      <c r="F3" t="s">
        <v>203</v>
      </c>
      <c r="G3" s="10">
        <v>0.1</v>
      </c>
      <c r="H3" s="11"/>
      <c r="I3" s="12" t="s">
        <v>52</v>
      </c>
      <c r="J3" s="13"/>
      <c r="K3" s="8"/>
      <c r="L3" s="6"/>
    </row>
    <row r="4" spans="1:13" x14ac:dyDescent="0.25">
      <c r="A4" t="s">
        <v>112</v>
      </c>
      <c r="D4" t="s">
        <v>18</v>
      </c>
      <c r="E4" t="s">
        <v>190</v>
      </c>
      <c r="F4" t="s">
        <v>204</v>
      </c>
      <c r="G4" s="10">
        <v>0.2</v>
      </c>
      <c r="H4" s="11"/>
      <c r="I4" s="12" t="s">
        <v>83</v>
      </c>
      <c r="J4" s="13" t="s">
        <v>53</v>
      </c>
      <c r="K4" s="8"/>
      <c r="L4" s="6"/>
    </row>
    <row r="5" spans="1:13" x14ac:dyDescent="0.25">
      <c r="A5" t="s">
        <v>113</v>
      </c>
      <c r="D5" t="s">
        <v>22</v>
      </c>
      <c r="E5" t="s">
        <v>191</v>
      </c>
      <c r="G5" s="10">
        <v>0.5</v>
      </c>
      <c r="H5" s="11"/>
      <c r="I5" s="12" t="s">
        <v>82</v>
      </c>
      <c r="J5" s="13" t="s">
        <v>84</v>
      </c>
      <c r="K5" s="8"/>
      <c r="L5" s="6"/>
    </row>
    <row r="6" spans="1:13" x14ac:dyDescent="0.25">
      <c r="A6" t="s">
        <v>114</v>
      </c>
      <c r="D6" t="s">
        <v>16</v>
      </c>
      <c r="E6" t="s">
        <v>192</v>
      </c>
      <c r="G6" s="10">
        <v>1</v>
      </c>
      <c r="H6" s="11"/>
      <c r="I6" s="12" t="s">
        <v>81</v>
      </c>
      <c r="J6" s="13" t="s">
        <v>85</v>
      </c>
      <c r="K6" s="8"/>
      <c r="L6" s="6"/>
    </row>
    <row r="7" spans="1:13" x14ac:dyDescent="0.25">
      <c r="E7" t="s">
        <v>217</v>
      </c>
      <c r="G7" s="10">
        <v>3</v>
      </c>
      <c r="H7" s="11"/>
      <c r="I7" s="12" t="s">
        <v>54</v>
      </c>
      <c r="J7" s="13"/>
      <c r="K7" s="8"/>
      <c r="L7" s="6"/>
    </row>
    <row r="8" spans="1:13" x14ac:dyDescent="0.25">
      <c r="G8" s="10">
        <v>6</v>
      </c>
      <c r="H8" s="11"/>
      <c r="I8" s="12" t="s">
        <v>55</v>
      </c>
      <c r="J8" s="13"/>
      <c r="K8" s="8"/>
      <c r="L8" s="6"/>
    </row>
    <row r="9" spans="1:13" x14ac:dyDescent="0.25">
      <c r="G9" s="10">
        <v>10</v>
      </c>
      <c r="H9" s="11"/>
      <c r="I9" s="12" t="s">
        <v>56</v>
      </c>
      <c r="J9" s="13"/>
      <c r="K9" s="8"/>
      <c r="L9" s="6"/>
    </row>
    <row r="10" spans="1:13" x14ac:dyDescent="0.25">
      <c r="G10" s="5"/>
      <c r="H10" s="5"/>
      <c r="I10" s="5"/>
      <c r="K10" s="8"/>
      <c r="L10" s="6"/>
    </row>
    <row r="11" spans="1:13" x14ac:dyDescent="0.25">
      <c r="G11" s="14" t="s">
        <v>10</v>
      </c>
      <c r="H11" s="15"/>
      <c r="I11" s="27" t="s">
        <v>197</v>
      </c>
      <c r="J11" s="26"/>
      <c r="K11" s="9"/>
      <c r="L11" s="6"/>
    </row>
    <row r="12" spans="1:13" x14ac:dyDescent="0.25">
      <c r="G12" s="10">
        <v>0.1</v>
      </c>
      <c r="H12" s="11"/>
      <c r="I12" s="12" t="s">
        <v>79</v>
      </c>
      <c r="J12" s="13" t="s">
        <v>194</v>
      </c>
      <c r="K12" s="7"/>
      <c r="L12" s="6"/>
      <c r="M12" s="25"/>
    </row>
    <row r="13" spans="1:13" x14ac:dyDescent="0.25">
      <c r="G13" s="10">
        <v>1</v>
      </c>
      <c r="H13" s="11"/>
      <c r="I13" s="12" t="s">
        <v>93</v>
      </c>
      <c r="J13" s="13" t="s">
        <v>75</v>
      </c>
      <c r="K13" s="7"/>
      <c r="L13" s="6"/>
      <c r="M13" s="25"/>
    </row>
    <row r="14" spans="1:13" x14ac:dyDescent="0.25">
      <c r="G14" s="10">
        <v>2</v>
      </c>
      <c r="H14" s="11"/>
      <c r="I14" s="12" t="s">
        <v>94</v>
      </c>
      <c r="J14" s="13" t="s">
        <v>195</v>
      </c>
      <c r="K14" s="7"/>
      <c r="L14" s="6"/>
      <c r="M14" s="25"/>
    </row>
    <row r="15" spans="1:13" x14ac:dyDescent="0.25">
      <c r="G15" s="10">
        <v>3</v>
      </c>
      <c r="H15" s="11"/>
      <c r="I15" s="12" t="s">
        <v>95</v>
      </c>
      <c r="J15" s="13" t="s">
        <v>196</v>
      </c>
      <c r="K15" s="7"/>
      <c r="L15" s="6"/>
      <c r="M15" s="25"/>
    </row>
    <row r="16" spans="1:13" x14ac:dyDescent="0.25">
      <c r="G16" s="10">
        <v>6</v>
      </c>
      <c r="H16" s="11"/>
      <c r="I16" s="12" t="s">
        <v>96</v>
      </c>
      <c r="J16" s="13" t="s">
        <v>80</v>
      </c>
      <c r="K16" s="7"/>
      <c r="L16" s="6"/>
      <c r="M16" s="25"/>
    </row>
    <row r="17" spans="7:13" x14ac:dyDescent="0.25">
      <c r="G17" s="10">
        <v>10</v>
      </c>
      <c r="H17" s="11"/>
      <c r="I17" s="24" t="s">
        <v>57</v>
      </c>
      <c r="J17" s="13" t="s">
        <v>246</v>
      </c>
      <c r="K17" s="7"/>
      <c r="L17" s="6"/>
      <c r="M17" s="7"/>
    </row>
    <row r="18" spans="7:13" x14ac:dyDescent="0.25">
      <c r="G18" s="5"/>
      <c r="H18" s="5"/>
      <c r="I18" s="5"/>
      <c r="K18" s="7"/>
      <c r="L18" s="6"/>
    </row>
    <row r="19" spans="7:13" x14ac:dyDescent="0.25">
      <c r="G19" s="14" t="s">
        <v>11</v>
      </c>
      <c r="H19" s="15"/>
      <c r="I19" s="15" t="s">
        <v>58</v>
      </c>
      <c r="J19" s="16"/>
      <c r="K19" s="7"/>
      <c r="L19" s="6"/>
    </row>
    <row r="20" spans="7:13" x14ac:dyDescent="0.25">
      <c r="G20" s="3">
        <v>1</v>
      </c>
      <c r="H20" s="10"/>
      <c r="I20" s="24" t="s">
        <v>88</v>
      </c>
      <c r="J20" s="13" t="s">
        <v>59</v>
      </c>
      <c r="K20" s="7"/>
      <c r="L20" s="6"/>
    </row>
    <row r="21" spans="7:13" x14ac:dyDescent="0.25">
      <c r="G21" s="3">
        <v>3</v>
      </c>
      <c r="H21" s="10"/>
      <c r="I21" s="24" t="s">
        <v>89</v>
      </c>
      <c r="J21" s="13" t="s">
        <v>60</v>
      </c>
      <c r="K21" s="7"/>
      <c r="L21" s="6"/>
    </row>
    <row r="22" spans="7:13" x14ac:dyDescent="0.25">
      <c r="G22" s="3">
        <v>7</v>
      </c>
      <c r="H22" s="10"/>
      <c r="I22" s="24" t="s">
        <v>90</v>
      </c>
      <c r="J22" s="13" t="s">
        <v>61</v>
      </c>
      <c r="K22" s="7"/>
      <c r="L22" s="6"/>
    </row>
    <row r="23" spans="7:13" x14ac:dyDescent="0.25">
      <c r="G23" s="3">
        <v>15</v>
      </c>
      <c r="H23" s="10"/>
      <c r="I23" s="24" t="s">
        <v>91</v>
      </c>
      <c r="J23" s="13" t="s">
        <v>62</v>
      </c>
      <c r="K23" s="7"/>
      <c r="L23" s="6"/>
    </row>
    <row r="24" spans="7:13" x14ac:dyDescent="0.25">
      <c r="G24" s="3">
        <v>40</v>
      </c>
      <c r="H24" s="10"/>
      <c r="I24" s="24" t="s">
        <v>92</v>
      </c>
      <c r="J24" s="13" t="s">
        <v>76</v>
      </c>
      <c r="K24" s="7"/>
    </row>
    <row r="25" spans="7:13" x14ac:dyDescent="0.25">
      <c r="G25" s="3"/>
      <c r="H25" s="10"/>
      <c r="I25" s="24" t="s">
        <v>107</v>
      </c>
      <c r="J25" s="13"/>
    </row>
    <row r="26" spans="7:13" x14ac:dyDescent="0.25">
      <c r="J26" s="2"/>
    </row>
    <row r="27" spans="7:13" x14ac:dyDescent="0.25">
      <c r="G27" s="17" t="s">
        <v>77</v>
      </c>
      <c r="H27" s="15"/>
      <c r="I27" s="15" t="s">
        <v>63</v>
      </c>
      <c r="J27" s="16" t="s">
        <v>65</v>
      </c>
      <c r="K27" s="23" t="s">
        <v>64</v>
      </c>
      <c r="L27" s="23" t="s">
        <v>108</v>
      </c>
      <c r="M27" s="30" t="s">
        <v>123</v>
      </c>
    </row>
    <row r="28" spans="7:13" x14ac:dyDescent="0.25">
      <c r="G28" s="3">
        <v>0</v>
      </c>
      <c r="H28" s="3">
        <v>19</v>
      </c>
      <c r="I28" s="18">
        <v>1</v>
      </c>
      <c r="J28" s="4" t="s">
        <v>66</v>
      </c>
      <c r="K28" s="4" t="s">
        <v>186</v>
      </c>
      <c r="L28" s="4" t="s">
        <v>103</v>
      </c>
      <c r="M28" s="4" t="s">
        <v>184</v>
      </c>
    </row>
    <row r="29" spans="7:13" x14ac:dyDescent="0.25">
      <c r="G29" s="3">
        <v>20</v>
      </c>
      <c r="H29" s="3">
        <v>74</v>
      </c>
      <c r="I29" s="19">
        <v>2</v>
      </c>
      <c r="J29" s="4" t="s">
        <v>68</v>
      </c>
      <c r="K29" s="4" t="s">
        <v>67</v>
      </c>
      <c r="L29" s="4" t="s">
        <v>104</v>
      </c>
      <c r="M29" s="4" t="s">
        <v>184</v>
      </c>
    </row>
    <row r="30" spans="7:13" x14ac:dyDescent="0.25">
      <c r="G30" s="3">
        <v>75</v>
      </c>
      <c r="H30" s="3">
        <v>199</v>
      </c>
      <c r="I30" s="20">
        <v>3</v>
      </c>
      <c r="J30" s="4" t="s">
        <v>70</v>
      </c>
      <c r="K30" s="4" t="s">
        <v>69</v>
      </c>
      <c r="L30" s="4" t="s">
        <v>105</v>
      </c>
      <c r="M30" s="4" t="s">
        <v>185</v>
      </c>
    </row>
    <row r="31" spans="7:13" x14ac:dyDescent="0.25">
      <c r="G31" s="3">
        <v>200</v>
      </c>
      <c r="H31" s="3">
        <v>399</v>
      </c>
      <c r="I31" s="21">
        <v>4</v>
      </c>
      <c r="J31" s="4" t="s">
        <v>72</v>
      </c>
      <c r="K31" s="4" t="s">
        <v>71</v>
      </c>
      <c r="L31" s="4" t="s">
        <v>198</v>
      </c>
      <c r="M31" s="4" t="s">
        <v>199</v>
      </c>
    </row>
    <row r="32" spans="7:13" x14ac:dyDescent="0.25">
      <c r="G32" s="3" t="s">
        <v>100</v>
      </c>
      <c r="H32" s="3"/>
      <c r="I32" s="22">
        <v>5</v>
      </c>
      <c r="J32" s="4" t="s">
        <v>74</v>
      </c>
      <c r="K32" s="4" t="s">
        <v>73</v>
      </c>
      <c r="L32" s="4" t="s">
        <v>106</v>
      </c>
      <c r="M32" s="4">
        <v>1</v>
      </c>
    </row>
    <row r="33" spans="7:13" x14ac:dyDescent="0.25">
      <c r="G33" s="3"/>
      <c r="H33" s="3"/>
      <c r="I33" s="28" t="s">
        <v>9</v>
      </c>
      <c r="J33" s="4" t="s">
        <v>107</v>
      </c>
      <c r="K33" s="4" t="s">
        <v>69</v>
      </c>
      <c r="L33" s="4" t="s">
        <v>105</v>
      </c>
      <c r="M33" s="4" t="s">
        <v>185</v>
      </c>
    </row>
  </sheetData>
  <pageMargins left="0.70866141732283472" right="0.70866141732283472" top="0.74803149606299213" bottom="0.74803149606299213" header="0.31496062992125984" footer="0.31496062992125984"/>
  <pageSetup paperSize="9" orientation="portrait" r:id="rId1"/>
  <headerFooter>
    <oddFooter>&amp;L&amp;D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D15" sqref="D15"/>
    </sheetView>
  </sheetViews>
  <sheetFormatPr defaultRowHeight="15" customHeight="1" x14ac:dyDescent="0.25"/>
  <cols>
    <col min="1" max="1" width="59" style="149" bestFit="1" customWidth="1"/>
    <col min="2" max="16384" width="9.140625" style="134"/>
  </cols>
  <sheetData>
    <row r="1" spans="1:1" ht="15" customHeight="1" x14ac:dyDescent="0.25">
      <c r="A1" s="140" t="s">
        <v>406</v>
      </c>
    </row>
    <row r="2" spans="1:1" ht="15" customHeight="1" x14ac:dyDescent="0.25">
      <c r="A2" s="150" t="s">
        <v>392</v>
      </c>
    </row>
    <row r="3" spans="1:1" ht="15" customHeight="1" x14ac:dyDescent="0.25">
      <c r="A3" s="150" t="s">
        <v>393</v>
      </c>
    </row>
    <row r="4" spans="1:1" ht="15" customHeight="1" x14ac:dyDescent="0.25">
      <c r="A4" s="150" t="s">
        <v>394</v>
      </c>
    </row>
    <row r="5" spans="1:1" ht="15" customHeight="1" x14ac:dyDescent="0.25">
      <c r="A5" s="150" t="s">
        <v>437</v>
      </c>
    </row>
    <row r="6" spans="1:1" ht="15" customHeight="1" x14ac:dyDescent="0.25">
      <c r="A6" s="150" t="s">
        <v>395</v>
      </c>
    </row>
    <row r="7" spans="1:1" ht="15" customHeight="1" x14ac:dyDescent="0.25">
      <c r="A7" s="150" t="s">
        <v>396</v>
      </c>
    </row>
    <row r="8" spans="1:1" ht="15" customHeight="1" x14ac:dyDescent="0.25">
      <c r="A8" s="150" t="s">
        <v>397</v>
      </c>
    </row>
    <row r="9" spans="1:1" ht="15" customHeight="1" x14ac:dyDescent="0.25">
      <c r="A9" s="150" t="s">
        <v>398</v>
      </c>
    </row>
    <row r="10" spans="1:1" ht="15" customHeight="1" x14ac:dyDescent="0.25">
      <c r="A10" s="150" t="s">
        <v>399</v>
      </c>
    </row>
    <row r="11" spans="1:1" ht="15" customHeight="1" x14ac:dyDescent="0.25">
      <c r="A11" s="150" t="s">
        <v>400</v>
      </c>
    </row>
    <row r="12" spans="1:1" ht="15" customHeight="1" x14ac:dyDescent="0.25">
      <c r="A12" s="150" t="s">
        <v>401</v>
      </c>
    </row>
    <row r="13" spans="1:1" ht="15" customHeight="1" x14ac:dyDescent="0.25">
      <c r="A13" s="150" t="s">
        <v>402</v>
      </c>
    </row>
    <row r="14" spans="1:1" ht="15" customHeight="1" x14ac:dyDescent="0.25">
      <c r="A14" s="150" t="s">
        <v>403</v>
      </c>
    </row>
    <row r="15" spans="1:1" ht="15" customHeight="1" x14ac:dyDescent="0.25">
      <c r="A15" s="150" t="s">
        <v>404</v>
      </c>
    </row>
    <row r="16" spans="1:1" ht="15" customHeight="1" x14ac:dyDescent="0.25">
      <c r="A16" s="150" t="s">
        <v>405</v>
      </c>
    </row>
    <row r="17" spans="1:1" ht="15" customHeight="1" x14ac:dyDescent="0.25">
      <c r="A17" s="150" t="s">
        <v>407</v>
      </c>
    </row>
    <row r="18" spans="1:1" ht="15" customHeight="1" x14ac:dyDescent="0.25">
      <c r="A18" s="150" t="s">
        <v>408</v>
      </c>
    </row>
    <row r="19" spans="1:1" ht="15" customHeight="1" x14ac:dyDescent="0.25">
      <c r="A19" s="150" t="s">
        <v>409</v>
      </c>
    </row>
    <row r="20" spans="1:1" ht="15" customHeight="1" x14ac:dyDescent="0.25">
      <c r="A20" s="150" t="s">
        <v>410</v>
      </c>
    </row>
  </sheetData>
  <hyperlinks>
    <hyperlink ref="A4" r:id="rId1"/>
    <hyperlink ref="A2" r:id="rId2"/>
    <hyperlink ref="A3"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defaultRowHeight="15" customHeight="1" x14ac:dyDescent="0.25"/>
  <cols>
    <col min="1" max="1" width="59" style="149" bestFit="1" customWidth="1"/>
    <col min="2" max="16384" width="9.140625" style="134"/>
  </cols>
  <sheetData>
    <row r="1" spans="1:1" ht="15" customHeight="1" x14ac:dyDescent="0.25">
      <c r="A1" s="140" t="s">
        <v>411</v>
      </c>
    </row>
    <row r="2" spans="1:1" ht="15" customHeight="1" x14ac:dyDescent="0.25">
      <c r="A2" s="150" t="s">
        <v>407</v>
      </c>
    </row>
    <row r="3" spans="1:1" ht="15" customHeight="1" x14ac:dyDescent="0.25">
      <c r="A3" s="150" t="s">
        <v>408</v>
      </c>
    </row>
    <row r="4" spans="1:1" ht="15" customHeight="1" x14ac:dyDescent="0.25">
      <c r="A4" s="150" t="s">
        <v>409</v>
      </c>
    </row>
    <row r="5" spans="1:1" ht="15" customHeight="1" x14ac:dyDescent="0.25">
      <c r="A5" s="150" t="s">
        <v>410</v>
      </c>
    </row>
    <row r="6" spans="1:1" ht="15" customHeight="1" x14ac:dyDescent="0.25">
      <c r="A6" s="150" t="s">
        <v>412</v>
      </c>
    </row>
    <row r="7" spans="1:1" ht="15" customHeight="1" x14ac:dyDescent="0.25">
      <c r="A7" s="150" t="s">
        <v>422</v>
      </c>
    </row>
  </sheetData>
  <hyperlinks>
    <hyperlink ref="A2" r:id="rId1"/>
    <hyperlink ref="A3" r:id="rId2"/>
    <hyperlink ref="A4" r:id="rId3"/>
    <hyperlink ref="A5" r:id="rId4"/>
    <hyperlink ref="A6" r:id="rId5"/>
    <hyperlink ref="A7" r:id="rId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defaultRowHeight="15" customHeight="1" x14ac:dyDescent="0.25"/>
  <cols>
    <col min="1" max="1" width="59" style="149" bestFit="1" customWidth="1"/>
    <col min="2" max="16384" width="9.140625" style="134"/>
  </cols>
  <sheetData>
    <row r="1" spans="1:1" ht="15" customHeight="1" x14ac:dyDescent="0.25">
      <c r="A1" s="140" t="s">
        <v>413</v>
      </c>
    </row>
    <row r="2" spans="1:1" ht="15" customHeight="1" x14ac:dyDescent="0.25">
      <c r="A2" s="150" t="s">
        <v>438</v>
      </c>
    </row>
    <row r="3" spans="1:1" ht="15" customHeight="1" x14ac:dyDescent="0.25">
      <c r="A3" s="150" t="s">
        <v>414</v>
      </c>
    </row>
    <row r="4" spans="1:1" ht="15" customHeight="1" x14ac:dyDescent="0.25">
      <c r="A4" s="150" t="s">
        <v>415</v>
      </c>
    </row>
    <row r="5" spans="1:1" ht="15" customHeight="1" x14ac:dyDescent="0.25">
      <c r="A5" s="133"/>
    </row>
    <row r="6" spans="1:1" ht="15" customHeight="1" x14ac:dyDescent="0.25">
      <c r="A6" s="133"/>
    </row>
  </sheetData>
  <hyperlinks>
    <hyperlink ref="A2" r:id="rId1"/>
    <hyperlink ref="A3" r:id="rId2"/>
    <hyperlink ref="A4"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15" sqref="A15"/>
    </sheetView>
  </sheetViews>
  <sheetFormatPr defaultRowHeight="15" customHeight="1" x14ac:dyDescent="0.25"/>
  <cols>
    <col min="1" max="1" width="59" style="149" bestFit="1" customWidth="1"/>
    <col min="2" max="16384" width="9.140625" style="134"/>
  </cols>
  <sheetData>
    <row r="1" spans="1:1" ht="15" customHeight="1" x14ac:dyDescent="0.25">
      <c r="A1" s="140" t="s">
        <v>416</v>
      </c>
    </row>
    <row r="2" spans="1:1" ht="15" customHeight="1" x14ac:dyDescent="0.25">
      <c r="A2" s="150" t="s">
        <v>439</v>
      </c>
    </row>
    <row r="3" spans="1:1" ht="15" customHeight="1" x14ac:dyDescent="0.25">
      <c r="A3" s="150" t="s">
        <v>417</v>
      </c>
    </row>
    <row r="4" spans="1:1" ht="15" customHeight="1" x14ac:dyDescent="0.25">
      <c r="A4" s="150" t="s">
        <v>418</v>
      </c>
    </row>
    <row r="5" spans="1:1" ht="15" customHeight="1" x14ac:dyDescent="0.25">
      <c r="A5" s="133"/>
    </row>
    <row r="6" spans="1:1" ht="15" customHeight="1" x14ac:dyDescent="0.25">
      <c r="A6" s="133"/>
    </row>
  </sheetData>
  <hyperlinks>
    <hyperlink ref="A2" r:id="rId1"/>
    <hyperlink ref="A4" r:id="rId2"/>
    <hyperlink ref="A3"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6" sqref="A16"/>
    </sheetView>
  </sheetViews>
  <sheetFormatPr defaultRowHeight="15" customHeight="1" x14ac:dyDescent="0.25"/>
  <cols>
    <col min="1" max="1" width="59" style="149" bestFit="1" customWidth="1"/>
    <col min="2" max="16384" width="9.140625" style="134"/>
  </cols>
  <sheetData>
    <row r="1" spans="1:1" ht="15" customHeight="1" x14ac:dyDescent="0.25">
      <c r="A1" s="140" t="s">
        <v>419</v>
      </c>
    </row>
    <row r="2" spans="1:1" ht="15" customHeight="1" x14ac:dyDescent="0.25">
      <c r="A2" s="150" t="s">
        <v>421</v>
      </c>
    </row>
    <row r="3" spans="1:1" ht="15" customHeight="1" x14ac:dyDescent="0.25">
      <c r="A3" s="133"/>
    </row>
    <row r="4" spans="1:1" ht="15" customHeight="1" x14ac:dyDescent="0.25">
      <c r="A4" s="133"/>
    </row>
    <row r="5" spans="1:1" ht="15" customHeight="1" x14ac:dyDescent="0.25">
      <c r="A5" s="133"/>
    </row>
    <row r="6" spans="1:1" ht="15" customHeight="1" x14ac:dyDescent="0.25">
      <c r="A6" s="133"/>
    </row>
  </sheetData>
  <hyperlinks>
    <hyperlink ref="A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atum xmlns="de9df2d5-2bba-49f7-91eb-c6f222e6cc97">2014-09-03T06:15:10+00:00</Datum>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29DDEBA2BF74991EBC6F222E6CC97" ma:contentTypeVersion="2" ma:contentTypeDescription="Een nieuw document maken." ma:contentTypeScope="" ma:versionID="d725e3d78e6e22559b5d1d55cb4c6def">
  <xsd:schema xmlns:xsd="http://www.w3.org/2001/XMLSchema" xmlns:p="http://schemas.microsoft.com/office/2006/metadata/properties" xmlns:ns2="de9df2d5-2bba-49f7-91eb-c6f222e6cc97" targetNamespace="http://schemas.microsoft.com/office/2006/metadata/properties" ma:root="true" ma:fieldsID="90a7c06f86c8fc92923321ee834cecea" ns2:_="">
    <xsd:import namespace="de9df2d5-2bba-49f7-91eb-c6f222e6cc97"/>
    <xsd:element name="properties">
      <xsd:complexType>
        <xsd:sequence>
          <xsd:element name="documentManagement">
            <xsd:complexType>
              <xsd:all>
                <xsd:element ref="ns2:Datum"/>
              </xsd:all>
            </xsd:complexType>
          </xsd:element>
        </xsd:sequence>
      </xsd:complexType>
    </xsd:element>
  </xsd:schema>
  <xsd:schema xmlns:xsd="http://www.w3.org/2001/XMLSchema" xmlns:dms="http://schemas.microsoft.com/office/2006/documentManagement/types" targetNamespace="de9df2d5-2bba-49f7-91eb-c6f222e6cc97" elementFormDefault="qualified">
    <xsd:import namespace="http://schemas.microsoft.com/office/2006/documentManagement/types"/>
    <xsd:element name="Datum" ma:index="8" ma:displayName="Datum" ma:default="[today]" ma:description="Datum laatste wijziging"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9EB801F-DE03-4334-BEAE-CB1056ED2180}">
  <ds:schemaRef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de9df2d5-2bba-49f7-91eb-c6f222e6cc97"/>
    <ds:schemaRef ds:uri="http://purl.org/dc/dcmitype/"/>
  </ds:schemaRefs>
</ds:datastoreItem>
</file>

<file path=customXml/itemProps2.xml><?xml version="1.0" encoding="utf-8"?>
<ds:datastoreItem xmlns:ds="http://schemas.openxmlformats.org/officeDocument/2006/customXml" ds:itemID="{79B731BE-D27F-4577-8BAA-DF7D19852E1D}">
  <ds:schemaRefs>
    <ds:schemaRef ds:uri="http://schemas.microsoft.com/sharepoint/v3/contenttype/forms"/>
  </ds:schemaRefs>
</ds:datastoreItem>
</file>

<file path=customXml/itemProps3.xml><?xml version="1.0" encoding="utf-8"?>
<ds:datastoreItem xmlns:ds="http://schemas.openxmlformats.org/officeDocument/2006/customXml" ds:itemID="{88FBEB64-CB49-469F-92EB-77F9221F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df2d5-2bba-49f7-91eb-c6f222e6cc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Omslag</vt:lpstr>
      <vt:lpstr>Basisgegevens RI&amp;E</vt:lpstr>
      <vt:lpstr>RI&amp;E en PvA</vt:lpstr>
      <vt:lpstr>Defenities</vt:lpstr>
      <vt:lpstr>Hyperlinks PSA</vt:lpstr>
      <vt:lpstr>Hyperlinks Fysieke belasting</vt:lpstr>
      <vt:lpstr>Hyperlinks Infectierisico's</vt:lpstr>
      <vt:lpstr>Hyperlinks Veiligheid</vt:lpstr>
      <vt:lpstr>Hyperlinks Geluid</vt:lpstr>
      <vt:lpstr>Hyperlinks Arbozorg</vt:lpstr>
      <vt:lpstr>Hyperlinks Arbeidstijden</vt:lpstr>
      <vt:lpstr>'Basisgegevens RI&amp;E'!Afdrukbereik</vt:lpstr>
      <vt:lpstr>'RI&amp;E en PvA'!Afdrukbereik</vt:lpstr>
      <vt:lpstr>'RI&amp;E en PvA'!Afdruktitels</vt:lpstr>
      <vt:lpstr>Vragenlijst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TJHeesen</dc:creator>
  <cp:lastModifiedBy>Jolanda Rigterink</cp:lastModifiedBy>
  <cp:lastPrinted>2017-03-15T11:25:23Z</cp:lastPrinted>
  <dcterms:created xsi:type="dcterms:W3CDTF">2013-03-26T14:07:00Z</dcterms:created>
  <dcterms:modified xsi:type="dcterms:W3CDTF">2017-12-11T10:19:15Z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0x010100D5F29DDEBA2BF74991EBC6F222E6CC97</vt:lpwstr>
  </property>
</Properties>
</file>