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Z:\Organisatie\Organisatie - Algemeen\Secretariaat Trudy\PDF Arbocatalogus\"/>
    </mc:Choice>
  </mc:AlternateContent>
  <bookViews>
    <workbookView xWindow="0" yWindow="0" windowWidth="25200" windowHeight="11355"/>
  </bookViews>
  <sheets>
    <sheet name="Voorblad" sheetId="5" r:id="rId1"/>
    <sheet name="invulformulier" sheetId="1" r:id="rId2"/>
    <sheet name="resultaten in tabel" sheetId="2" r:id="rId3"/>
    <sheet name="resultaten in grafiek" sheetId="3" r:id="rId4"/>
    <sheet name="colofon" sheetId="4" r:id="rId5"/>
  </sheets>
  <definedNames>
    <definedName name="_xlnm.Print_Area" localSheetId="1">invulformulier!$A$2:$Y$81</definedName>
    <definedName name="_xlnm.Print_Area" localSheetId="3">'resultaten in grafiek'!$A$1:$L$66</definedName>
    <definedName name="_xlnm.Print_Area" localSheetId="2">'resultaten in tabel'!$A$1:$I$24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7" i="2" l="1"/>
  <c r="D5" i="2"/>
  <c r="D3" i="2"/>
  <c r="G7" i="2"/>
  <c r="G5" i="2"/>
  <c r="H7" i="3"/>
  <c r="H5" i="3"/>
  <c r="B7" i="3"/>
  <c r="B5" i="3"/>
  <c r="B3" i="3"/>
  <c r="W24" i="3"/>
  <c r="W23" i="3"/>
  <c r="W22" i="3"/>
  <c r="W21" i="3"/>
  <c r="W20" i="3"/>
  <c r="H16" i="2"/>
  <c r="X38" i="1"/>
  <c r="X24" i="3"/>
  <c r="X27" i="1"/>
  <c r="X16" i="1"/>
  <c r="U63" i="1"/>
  <c r="H20" i="2"/>
  <c r="F35" i="3"/>
  <c r="V24" i="3"/>
  <c r="X22" i="3"/>
  <c r="X23" i="3"/>
  <c r="V23" i="3"/>
  <c r="X20" i="3"/>
  <c r="B35" i="3"/>
  <c r="X21" i="3"/>
  <c r="V21" i="3"/>
  <c r="H14" i="2"/>
  <c r="D35" i="3"/>
  <c r="V22" i="3"/>
  <c r="V20" i="3"/>
  <c r="H15" i="2"/>
  <c r="H13" i="2"/>
  <c r="H12" i="2"/>
  <c r="U79" i="1"/>
  <c r="H24" i="2"/>
  <c r="U49" i="1"/>
  <c r="H18" i="2"/>
  <c r="I12" i="2"/>
  <c r="I16" i="2"/>
  <c r="I14" i="2"/>
  <c r="U75" i="1"/>
  <c r="H23" i="2"/>
  <c r="Q30" i="1"/>
  <c r="F14" i="2"/>
  <c r="U30" i="1"/>
  <c r="F15" i="2"/>
  <c r="Q33" i="1"/>
  <c r="G14" i="2"/>
  <c r="U33" i="1"/>
  <c r="G15" i="2"/>
  <c r="U71" i="1"/>
  <c r="H22" i="2"/>
  <c r="U67" i="1"/>
  <c r="H21" i="2"/>
  <c r="U53" i="1"/>
  <c r="H19" i="2"/>
  <c r="U41" i="1"/>
  <c r="F16" i="2"/>
  <c r="U44" i="1"/>
  <c r="G16" i="2"/>
  <c r="U19" i="1"/>
  <c r="F13" i="2"/>
  <c r="U22" i="1"/>
  <c r="G13" i="2"/>
  <c r="Q19" i="1"/>
  <c r="F12" i="2"/>
  <c r="Q22" i="1"/>
  <c r="G12" i="2"/>
  <c r="C12" i="2"/>
  <c r="C16" i="2"/>
  <c r="C18" i="2"/>
  <c r="C19" i="2"/>
  <c r="C20" i="2"/>
</calcChain>
</file>

<file path=xl/comments1.xml><?xml version="1.0" encoding="utf-8"?>
<comments xmlns="http://schemas.openxmlformats.org/spreadsheetml/2006/main">
  <authors>
    <author>H Knibbe</author>
    <author>Liddy Geuze</author>
  </authors>
  <commentList>
    <comment ref="A2" authorId="0" shapeId="0">
      <text>
        <r>
          <rPr>
            <sz val="9"/>
            <color indexed="81"/>
            <rFont val="Verdana"/>
            <family val="2"/>
          </rPr>
          <t>Met dit instrument toetst u of er er volgens de Praktijkrichtlijnen Fysieke Belasting (zie ook ISO TR 12296) wordt gewerkt. Met andere woorden, of het werk fysiek gezien niet te zwaar is en hoe de fysieke zorgzwaarte zich ontwikkelt.</t>
        </r>
      </text>
    </comment>
    <comment ref="B13" authorId="0" shapeId="0">
      <text>
        <r>
          <rPr>
            <i/>
            <sz val="9"/>
            <color indexed="81"/>
            <rFont val="Verdana"/>
            <family val="2"/>
          </rPr>
          <t xml:space="preserve">Praktijkrichtlijn Fysieke Belasting: </t>
        </r>
        <r>
          <rPr>
            <sz val="9"/>
            <color indexed="81"/>
            <rFont val="Verdana"/>
            <family val="2"/>
          </rPr>
          <t>bij patiënten met Mobiliteitsklasse 'Beperkt' en 'Nauwelijks' moet glij- of rolmateriaal en in hoogte verstelbare ligondersteuning worden gebruikt.</t>
        </r>
        <r>
          <rPr>
            <sz val="9"/>
            <color indexed="81"/>
            <rFont val="Tahoma"/>
            <family val="2"/>
          </rPr>
          <t xml:space="preserve">
</t>
        </r>
      </text>
    </comment>
    <comment ref="E13" authorId="1" shapeId="0">
      <text>
        <r>
          <rPr>
            <sz val="9"/>
            <color indexed="81"/>
            <rFont val="Verdana"/>
            <family val="2"/>
          </rPr>
          <t>Per patiënt kan meerdere keren sprake zijn van een transfer binnen de grenzen van de ligondersteuning.
Tel per mobiliteitsklasse hoe vaak deze transfer is uitgevoerd. Dit aantal zal dus hoger zijn dan het aantal patiënten in dezelfde mobiliteitsklasse.</t>
        </r>
        <r>
          <rPr>
            <sz val="9"/>
            <color indexed="81"/>
            <rFont val="Tahoma"/>
            <family val="2"/>
          </rPr>
          <t xml:space="preserve"> </t>
        </r>
      </text>
    </comment>
    <comment ref="B25" authorId="0" shapeId="0">
      <text>
        <r>
          <rPr>
            <i/>
            <sz val="9"/>
            <color indexed="81"/>
            <rFont val="Verdana"/>
            <family val="2"/>
          </rPr>
          <t>Praktijkrichtlijn Fysieke Belasting:</t>
        </r>
        <r>
          <rPr>
            <sz val="9"/>
            <color indexed="81"/>
            <rFont val="Verdana"/>
            <family val="2"/>
          </rPr>
          <t xml:space="preserve"> beide ligondersteuningen moeten in hoogte verstelbaar zijn. Daarnaast moet er gebruik worden gemaakt van rol- of glijmateriaal of een tillift. 
</t>
        </r>
      </text>
    </comment>
    <comment ref="E25" authorId="1" shapeId="0">
      <text>
        <r>
          <rPr>
            <sz val="9"/>
            <color indexed="81"/>
            <rFont val="Verdana"/>
            <family val="2"/>
          </rPr>
          <t>Per patiënt is vaak sprake van meer dan een transfer van de ene naar de andere ligondersteuning.
Tel het aantal transfers van lig naar lig per mobiliteitsklasse. Dit aantal is dus hoger dan het aantal patiënten in dezelfde mobiliteitsklasse.</t>
        </r>
        <r>
          <rPr>
            <sz val="9"/>
            <color indexed="81"/>
            <rFont val="Tahoma"/>
            <family val="2"/>
          </rPr>
          <t xml:space="preserve">
</t>
        </r>
      </text>
    </comment>
    <comment ref="B36" authorId="0" shapeId="0">
      <text>
        <r>
          <rPr>
            <i/>
            <sz val="9"/>
            <color indexed="81"/>
            <rFont val="Verdana"/>
            <family val="2"/>
          </rPr>
          <t>Praktijkrichtlijn Fysieke Belasting:</t>
        </r>
        <r>
          <rPr>
            <sz val="9"/>
            <color indexed="81"/>
            <rFont val="Verdana"/>
            <family val="2"/>
          </rPr>
          <t xml:space="preserve"> bij Mobiliteitsklasse 'Beperkt' en 'Nauwelijks' moet een tillift worden gebruikt.</t>
        </r>
      </text>
    </comment>
    <comment ref="E36" authorId="1" shapeId="0">
      <text>
        <r>
          <rPr>
            <sz val="9"/>
            <color indexed="81"/>
            <rFont val="Verdana"/>
            <family val="2"/>
          </rPr>
          <t>Per patiënt kan sprake zijn van meer dan een transfer van en naar bed, (rol)stoel etc.
Tel het aantal van deze transfers per mobiliteitsklasse. Dit aantal kan dus hoger zijn dan het aantal patiënten in dezelfde mobiliteitsklasse.</t>
        </r>
        <r>
          <rPr>
            <sz val="9"/>
            <color indexed="81"/>
            <rFont val="Tahoma"/>
            <family val="2"/>
          </rPr>
          <t xml:space="preserve">
</t>
        </r>
      </text>
    </comment>
    <comment ref="B48" authorId="0" shapeId="0">
      <text>
        <r>
          <rPr>
            <i/>
            <sz val="9"/>
            <color indexed="81"/>
            <rFont val="Verdana"/>
            <family val="2"/>
          </rPr>
          <t>Praktijkrichtlijn Fysieke Belasting</t>
        </r>
        <r>
          <rPr>
            <sz val="9"/>
            <color indexed="81"/>
            <rFont val="Verdana"/>
            <family val="2"/>
          </rPr>
          <t xml:space="preserve">: niet langer dan 1 minuut met meer dan 30 graden gedraaide, en/of voor- of zijwaarts gebogen romp werken.
</t>
        </r>
      </text>
    </comment>
    <comment ref="B52" authorId="1" shapeId="0">
      <text>
        <r>
          <rPr>
            <i/>
            <sz val="9"/>
            <color indexed="81"/>
            <rFont val="Verdana"/>
            <family val="2"/>
          </rPr>
          <t>Praktijkrichtlijn Fysieke Belasting</t>
        </r>
        <r>
          <rPr>
            <sz val="9"/>
            <color indexed="81"/>
            <rFont val="Verdana"/>
            <family val="2"/>
          </rPr>
          <t xml:space="preserve">: niet meer dan 20-25 kg bij het in beweging zetten van de brancard </t>
        </r>
        <r>
          <rPr>
            <u/>
            <sz val="9"/>
            <color indexed="81"/>
            <rFont val="Verdana"/>
            <family val="2"/>
          </rPr>
          <t>en</t>
        </r>
        <r>
          <rPr>
            <sz val="9"/>
            <color indexed="81"/>
            <rFont val="Verdana"/>
            <family val="2"/>
          </rPr>
          <t xml:space="preserve"> niet meer dan 10 kg bij het in beweging houden van de  brancard.</t>
        </r>
      </text>
    </comment>
    <comment ref="B56" authorId="1" shapeId="0">
      <text>
        <r>
          <rPr>
            <i/>
            <sz val="9"/>
            <color indexed="81"/>
            <rFont val="Verdana"/>
            <family val="2"/>
          </rPr>
          <t>Praktijkrichtlijn Fysieke Belasting</t>
        </r>
        <r>
          <rPr>
            <sz val="9"/>
            <color indexed="81"/>
            <rFont val="Verdana"/>
            <family val="2"/>
          </rPr>
          <t>: 
niet langer dan 2 uur achtereen zitten, met een totaal maximum van minder dan 6 uur per dag.</t>
        </r>
      </text>
    </comment>
    <comment ref="B66" authorId="0" shapeId="0">
      <text>
        <r>
          <rPr>
            <i/>
            <sz val="9"/>
            <color indexed="81"/>
            <rFont val="Verdana"/>
            <family val="2"/>
          </rPr>
          <t>Praktijkrichtlijn Fysieke Belasting</t>
        </r>
        <r>
          <rPr>
            <sz val="9"/>
            <color indexed="81"/>
            <rFont val="Verdana"/>
            <family val="2"/>
          </rPr>
          <t xml:space="preserve">:
bij af en toe tillen: niet meer dan 23 kg tillen. 
Bij vaker dan 12 keer per dienst tillen: niet meer dan 12 kg. </t>
        </r>
        <r>
          <rPr>
            <sz val="9"/>
            <color indexed="81"/>
            <rFont val="Tahoma"/>
            <family val="2"/>
          </rPr>
          <t xml:space="preserve">
</t>
        </r>
      </text>
    </comment>
    <comment ref="B70" authorId="1" shapeId="0">
      <text>
        <r>
          <rPr>
            <i/>
            <sz val="9"/>
            <color indexed="81"/>
            <rFont val="Verdana"/>
            <family val="2"/>
          </rPr>
          <t>Praktijkrichtlijn Fysieke Belasting</t>
        </r>
        <r>
          <rPr>
            <sz val="9"/>
            <color indexed="81"/>
            <rFont val="Verdana"/>
            <family val="2"/>
          </rPr>
          <t>: 
niet meer dan 15 kg dragen.</t>
        </r>
        <r>
          <rPr>
            <sz val="9"/>
            <color indexed="81"/>
            <rFont val="Tahoma"/>
            <family val="2"/>
          </rPr>
          <t xml:space="preserve">
</t>
        </r>
      </text>
    </comment>
    <comment ref="B74" authorId="1" shapeId="0">
      <text>
        <r>
          <rPr>
            <i/>
            <sz val="9"/>
            <color indexed="81"/>
            <rFont val="Verdana"/>
            <family val="2"/>
          </rPr>
          <t>Praktijkrichtlijn fysieke belasting</t>
        </r>
        <r>
          <rPr>
            <sz val="9"/>
            <color indexed="81"/>
            <rFont val="Verdana"/>
            <family val="2"/>
          </rPr>
          <t>: gebruik brancardsysteem waarbij er geen sprake is van verticale (til)krachten bij het in- en uitrijden.</t>
        </r>
        <r>
          <rPr>
            <sz val="9"/>
            <color indexed="81"/>
            <rFont val="Tahoma"/>
            <family val="2"/>
          </rPr>
          <t xml:space="preserve"> 
</t>
        </r>
      </text>
    </comment>
    <comment ref="B78" authorId="1" shapeId="0">
      <text>
        <r>
          <rPr>
            <i/>
            <sz val="9"/>
            <color indexed="81"/>
            <rFont val="Verdana"/>
            <family val="2"/>
          </rPr>
          <t>Praktijkrichtlijn Fysieke Belasting</t>
        </r>
        <r>
          <rPr>
            <sz val="9"/>
            <color indexed="81"/>
            <rFont val="Verdana"/>
            <family val="2"/>
          </rPr>
          <t xml:space="preserve">: gebruik een brancard die elektrisch in hoogte versteld kan worden.  </t>
        </r>
        <r>
          <rPr>
            <sz val="9"/>
            <color indexed="81"/>
            <rFont val="Tahoma"/>
            <family val="2"/>
          </rPr>
          <t xml:space="preserve">
</t>
        </r>
      </text>
    </comment>
  </commentList>
</comments>
</file>

<file path=xl/comments2.xml><?xml version="1.0" encoding="utf-8"?>
<comments xmlns="http://schemas.openxmlformats.org/spreadsheetml/2006/main">
  <authors>
    <author>H Knibbe</author>
    <author>Knibbe</author>
    <author>Liddy Geuze</author>
  </authors>
  <commentList>
    <comment ref="H10" authorId="0" shapeId="0">
      <text>
        <r>
          <rPr>
            <sz val="9"/>
            <color indexed="81"/>
            <rFont val="Verdana"/>
            <family val="2"/>
          </rPr>
          <t xml:space="preserve">Hier ziet u per zorgtaak in welke mate u aan de Praktijkrichtlijnen voldoet. Ideaal is 100%. </t>
        </r>
        <r>
          <rPr>
            <sz val="9"/>
            <color indexed="81"/>
            <rFont val="Tahoma"/>
            <family val="2"/>
          </rPr>
          <t xml:space="preserve">
</t>
        </r>
      </text>
    </comment>
    <comment ref="I10" authorId="1" shapeId="0">
      <text>
        <r>
          <rPr>
            <sz val="9"/>
            <color indexed="81"/>
            <rFont val="Verdana"/>
            <family val="2"/>
          </rPr>
          <t xml:space="preserve">Dit is het percentage patiënten op wie de Praktijkrichtlijnen van toepassing zijn en de zorg dus zo belastend is dat er preventieve maatregelen nodig zijn (meestal het % patiënten in mobiliteitsklassen "beperkt" en "nauwelijks"). Hoe hoger dit is, hoe zwaarder deze taak voor zorgverleners in totaal is, en dus ook hoe belangrijker preventie is. </t>
        </r>
        <r>
          <rPr>
            <sz val="8"/>
            <color indexed="81"/>
            <rFont val="Tahoma"/>
            <family val="2"/>
          </rPr>
          <t xml:space="preserve">
</t>
        </r>
      </text>
    </comment>
    <comment ref="B12" authorId="0" shapeId="0">
      <text>
        <r>
          <rPr>
            <i/>
            <sz val="9"/>
            <color indexed="81"/>
            <rFont val="Verdana"/>
            <family val="2"/>
          </rPr>
          <t>Praktijkrichtlijn Fysieke Belasting:</t>
        </r>
        <r>
          <rPr>
            <sz val="9"/>
            <color indexed="81"/>
            <rFont val="Verdana"/>
            <family val="2"/>
          </rPr>
          <t xml:space="preserve"> bij patiënten met Mobiliteitsklasse 'Beperkt' en 'Nauwelijks' moet glij- of rolmateriaal en in hoogte verstelbare ligondersteuning worden gebruikt.</t>
        </r>
      </text>
    </comment>
    <comment ref="B14" authorId="2" shapeId="0">
      <text>
        <r>
          <rPr>
            <i/>
            <sz val="9"/>
            <color indexed="81"/>
            <rFont val="Verdana"/>
            <family val="2"/>
          </rPr>
          <t>Praktijkrichtlijn Fysieke Belasting</t>
        </r>
        <r>
          <rPr>
            <sz val="9"/>
            <color indexed="81"/>
            <rFont val="Verdana"/>
            <family val="2"/>
          </rPr>
          <t>: beide ligondersteuningen moeten in hoogte verstelbaar zijn. Daarnaast moet er gebruik worden gemaakt van rol- of glijmateriaal of een tillift.</t>
        </r>
        <r>
          <rPr>
            <sz val="9"/>
            <color indexed="81"/>
            <rFont val="Tahoma"/>
            <family val="2"/>
          </rPr>
          <t xml:space="preserve">
</t>
        </r>
      </text>
    </comment>
    <comment ref="B16" authorId="0" shapeId="0">
      <text>
        <r>
          <rPr>
            <i/>
            <sz val="9"/>
            <color indexed="81"/>
            <rFont val="Verdana"/>
            <family val="2"/>
          </rPr>
          <t>Praktijkrichtlijn Fysieke Belasting:</t>
        </r>
        <r>
          <rPr>
            <sz val="9"/>
            <color indexed="81"/>
            <rFont val="Verdana"/>
            <family val="2"/>
          </rPr>
          <t xml:space="preserve"> bij Mobiliteitsklasse 'Beperkt' en 'Nauwelijks' moet een tillift worden gebruikt.  </t>
        </r>
      </text>
    </comment>
    <comment ref="B18" authorId="0" shapeId="0">
      <text>
        <r>
          <rPr>
            <i/>
            <sz val="9"/>
            <color indexed="81"/>
            <rFont val="Verdana"/>
            <family val="2"/>
          </rPr>
          <t>Praktijkrichtlijn Fysieke Belasting</t>
        </r>
        <r>
          <rPr>
            <sz val="9"/>
            <color indexed="81"/>
            <rFont val="Verdana"/>
            <family val="2"/>
          </rPr>
          <t xml:space="preserve">: niet langer dan 1 minuut met meer dan 30 graden gedraaide, en/of voor- of zijwaarts gebogen romp werken. </t>
        </r>
        <r>
          <rPr>
            <sz val="9"/>
            <color indexed="81"/>
            <rFont val="Tahoma"/>
            <family val="2"/>
          </rPr>
          <t xml:space="preserve">
</t>
        </r>
      </text>
    </comment>
    <comment ref="B19" authorId="2" shapeId="0">
      <text>
        <r>
          <rPr>
            <i/>
            <sz val="9"/>
            <color indexed="81"/>
            <rFont val="Verdana"/>
            <family val="2"/>
          </rPr>
          <t>Praktijkrichtlijn Fysieke Belasting</t>
        </r>
        <r>
          <rPr>
            <sz val="9"/>
            <color indexed="81"/>
            <rFont val="Verdana"/>
            <family val="2"/>
          </rPr>
          <t xml:space="preserve">: niet meer dan 20-25 kg bij het in beweging zetten van de brancard </t>
        </r>
        <r>
          <rPr>
            <u/>
            <sz val="9"/>
            <color indexed="81"/>
            <rFont val="Verdana"/>
            <family val="2"/>
          </rPr>
          <t>en</t>
        </r>
        <r>
          <rPr>
            <sz val="9"/>
            <color indexed="81"/>
            <rFont val="Verdana"/>
            <family val="2"/>
          </rPr>
          <t xml:space="preserve"> niet meer dan 10 kg bij het in beweging houden van de  brancard.</t>
        </r>
      </text>
    </comment>
    <comment ref="B20" authorId="2" shapeId="0">
      <text>
        <r>
          <rPr>
            <i/>
            <sz val="9"/>
            <color indexed="81"/>
            <rFont val="Verdana"/>
            <family val="2"/>
          </rPr>
          <t>Praktijkrichtlijn Fysieke Belasting</t>
        </r>
        <r>
          <rPr>
            <sz val="9"/>
            <color indexed="81"/>
            <rFont val="Verdana"/>
            <family val="2"/>
          </rPr>
          <t>: 
niet langer dan 2 uur achtereen zitten, met een totaal maximum van minder dan 6 uur per dag.</t>
        </r>
      </text>
    </comment>
    <comment ref="B21" authorId="0" shapeId="0">
      <text>
        <r>
          <rPr>
            <i/>
            <sz val="9"/>
            <color indexed="81"/>
            <rFont val="Verdana"/>
            <family val="2"/>
          </rPr>
          <t>Praktijkrichtlijn Fysieke Belasting</t>
        </r>
        <r>
          <rPr>
            <sz val="9"/>
            <color indexed="81"/>
            <rFont val="Verdana"/>
            <family val="2"/>
          </rPr>
          <t xml:space="preserve">:
bij af en toe tillen: niet meer dan 23 kg tillen.  
Bij vaker dan 12 keer per dienst tillen: niet meer dan 12 kg. </t>
        </r>
        <r>
          <rPr>
            <sz val="9"/>
            <color indexed="81"/>
            <rFont val="Tahoma"/>
            <family val="2"/>
          </rPr>
          <t xml:space="preserve">
</t>
        </r>
      </text>
    </comment>
    <comment ref="B22" authorId="2" shapeId="0">
      <text>
        <r>
          <rPr>
            <i/>
            <sz val="9"/>
            <color indexed="81"/>
            <rFont val="Verdana"/>
            <family val="2"/>
          </rPr>
          <t>Praktijkrichtlijn Fysieke Belasting</t>
        </r>
        <r>
          <rPr>
            <sz val="9"/>
            <color indexed="81"/>
            <rFont val="Verdana"/>
            <family val="2"/>
          </rPr>
          <t>: 
niet meer dan 15 kg dragen.</t>
        </r>
        <r>
          <rPr>
            <sz val="9"/>
            <color indexed="81"/>
            <rFont val="Tahoma"/>
            <family val="2"/>
          </rPr>
          <t xml:space="preserve">
</t>
        </r>
      </text>
    </comment>
    <comment ref="B23" authorId="2" shapeId="0">
      <text>
        <r>
          <rPr>
            <i/>
            <sz val="9"/>
            <color indexed="81"/>
            <rFont val="Verdana"/>
            <family val="2"/>
          </rPr>
          <t>Praktijkrichtlijn fysieke belasting</t>
        </r>
        <r>
          <rPr>
            <sz val="9"/>
            <color indexed="81"/>
            <rFont val="Verdana"/>
            <family val="2"/>
          </rPr>
          <t xml:space="preserve">: gebruik brancardsysteem waarbij er geen sprake is van verticale (til)krachten bij het in- en uitrijden. </t>
        </r>
        <r>
          <rPr>
            <sz val="9"/>
            <color indexed="81"/>
            <rFont val="Tahoma"/>
            <family val="2"/>
          </rPr>
          <t xml:space="preserve">
</t>
        </r>
      </text>
    </comment>
    <comment ref="B24" authorId="2" shapeId="0">
      <text>
        <r>
          <rPr>
            <i/>
            <sz val="9"/>
            <color indexed="81"/>
            <rFont val="Verdana"/>
            <family val="2"/>
          </rPr>
          <t>Praktijkrichtlijn Fysieke Belasting</t>
        </r>
        <r>
          <rPr>
            <sz val="9"/>
            <color indexed="81"/>
            <rFont val="Verdana"/>
            <family val="2"/>
          </rPr>
          <t xml:space="preserve">: gebruik een brancard die elektrisch in hoogte versteld kan worden.  </t>
        </r>
        <r>
          <rPr>
            <sz val="9"/>
            <color indexed="81"/>
            <rFont val="Tahoma"/>
            <family val="2"/>
          </rPr>
          <t xml:space="preserve">
</t>
        </r>
      </text>
    </comment>
  </commentList>
</comments>
</file>

<file path=xl/comments3.xml><?xml version="1.0" encoding="utf-8"?>
<comments xmlns="http://schemas.openxmlformats.org/spreadsheetml/2006/main">
  <authors>
    <author>H Knibbe</author>
    <author>Liddy Geuze</author>
  </authors>
  <commentList>
    <comment ref="B34" authorId="0" shapeId="0">
      <text>
        <r>
          <rPr>
            <i/>
            <sz val="9"/>
            <color indexed="81"/>
            <rFont val="Verdana"/>
            <family val="2"/>
          </rPr>
          <t>Praktijkrichtlijn Fysieke Belasting:</t>
        </r>
        <r>
          <rPr>
            <sz val="9"/>
            <color indexed="81"/>
            <rFont val="Verdana"/>
            <family val="2"/>
          </rPr>
          <t xml:space="preserve"> bij patiënten met Mobiliteitsklasse 'Beperkt' en 'Nauwelijks' moet glij- of rolmateriaal en in hoogte verstelbare ligondersteuning worden gebruikt.</t>
        </r>
        <r>
          <rPr>
            <sz val="9"/>
            <color indexed="81"/>
            <rFont val="Tahoma"/>
            <family val="2"/>
          </rPr>
          <t xml:space="preserve">
</t>
        </r>
      </text>
    </comment>
    <comment ref="D34" authorId="1" shapeId="0">
      <text>
        <r>
          <rPr>
            <i/>
            <sz val="9"/>
            <color indexed="81"/>
            <rFont val="Verdana"/>
            <family val="2"/>
          </rPr>
          <t>Praktijkrichtlijn Fysieke Belasting:</t>
        </r>
        <r>
          <rPr>
            <sz val="9"/>
            <color indexed="81"/>
            <rFont val="Verdana"/>
            <family val="2"/>
          </rPr>
          <t xml:space="preserve"> beide ligondersteuningen moeten in hoogte verstelbaar zijn. Daarnaast moet er gebruik worden gemaakt van rol- of glijmateriaal of een tillift.</t>
        </r>
        <r>
          <rPr>
            <sz val="9"/>
            <color indexed="81"/>
            <rFont val="Tahoma"/>
            <family val="2"/>
          </rPr>
          <t xml:space="preserve">
</t>
        </r>
      </text>
    </comment>
    <comment ref="F34" authorId="0" shapeId="0">
      <text>
        <r>
          <rPr>
            <i/>
            <sz val="9"/>
            <color indexed="81"/>
            <rFont val="Verdana"/>
            <family val="2"/>
          </rPr>
          <t>Praktijkrichtlijn Fysieke Belasting:</t>
        </r>
        <r>
          <rPr>
            <sz val="9"/>
            <color indexed="81"/>
            <rFont val="Verdana"/>
            <family val="2"/>
          </rPr>
          <t xml:space="preserve"> bij Mobiliteitsklasse 'Beperkt' en 'Nauwelijks' moet een tillift worden gebruikt.  </t>
        </r>
      </text>
    </comment>
    <comment ref="B65" authorId="0" shapeId="0">
      <text>
        <r>
          <rPr>
            <i/>
            <sz val="9"/>
            <color indexed="81"/>
            <rFont val="Verdana"/>
            <family val="2"/>
          </rPr>
          <t>Praktijkrichtlijn Fysieke Belasting</t>
        </r>
        <r>
          <rPr>
            <sz val="9"/>
            <color indexed="81"/>
            <rFont val="Verdana"/>
            <family val="2"/>
          </rPr>
          <t xml:space="preserve">: niet langer dan 1 minuut met meer dan 30 graden gedraaide, en/of voor- of zijwaarts gebogen romp werken. </t>
        </r>
        <r>
          <rPr>
            <sz val="9"/>
            <color indexed="81"/>
            <rFont val="Tahoma"/>
            <family val="2"/>
          </rPr>
          <t xml:space="preserve">
</t>
        </r>
      </text>
    </comment>
    <comment ref="C65" authorId="1" shapeId="0">
      <text>
        <r>
          <rPr>
            <i/>
            <sz val="9"/>
            <color indexed="81"/>
            <rFont val="Verdana"/>
            <family val="2"/>
          </rPr>
          <t>Praktijkrichtlijn Fysieke Belasting</t>
        </r>
        <r>
          <rPr>
            <sz val="9"/>
            <color indexed="81"/>
            <rFont val="Verdana"/>
            <family val="2"/>
          </rPr>
          <t xml:space="preserve">: niet meer dan 20-25 kg bij het in beweging zetten van de brancard </t>
        </r>
        <r>
          <rPr>
            <u/>
            <sz val="9"/>
            <color indexed="81"/>
            <rFont val="Verdana"/>
            <family val="2"/>
          </rPr>
          <t>en</t>
        </r>
        <r>
          <rPr>
            <sz val="9"/>
            <color indexed="81"/>
            <rFont val="Verdana"/>
            <family val="2"/>
          </rPr>
          <t xml:space="preserve"> niet meer dan 10 kg bij het in beweging houden van de  brancard.</t>
        </r>
      </text>
    </comment>
    <comment ref="D65" authorId="1" shapeId="0">
      <text>
        <r>
          <rPr>
            <i/>
            <sz val="9"/>
            <color indexed="81"/>
            <rFont val="Verdana"/>
            <family val="2"/>
          </rPr>
          <t>Praktijkrichtlijn Fysieke Belasting</t>
        </r>
        <r>
          <rPr>
            <sz val="9"/>
            <color indexed="81"/>
            <rFont val="Verdana"/>
            <family val="2"/>
          </rPr>
          <t>: 
niet langer dan 2 uur achtereen zitten, met een totaal maximum van minder dan 6 uur per dag.</t>
        </r>
      </text>
    </comment>
    <comment ref="E65" authorId="0" shapeId="0">
      <text>
        <r>
          <rPr>
            <i/>
            <sz val="9"/>
            <color indexed="81"/>
            <rFont val="Verdana"/>
            <family val="2"/>
          </rPr>
          <t>Praktijkrichtlijn Fysieke Belasting</t>
        </r>
        <r>
          <rPr>
            <sz val="9"/>
            <color indexed="81"/>
            <rFont val="Verdana"/>
            <family val="2"/>
          </rPr>
          <t xml:space="preserve">:
bij af en toe tillen: niet meer dan 23 kg tillen.  
Bij vaker dan 12 keer per dienst tillen: niet meer dan 12 kg. </t>
        </r>
        <r>
          <rPr>
            <sz val="9"/>
            <color indexed="81"/>
            <rFont val="Tahoma"/>
            <family val="2"/>
          </rPr>
          <t xml:space="preserve">
</t>
        </r>
      </text>
    </comment>
    <comment ref="F65" authorId="1" shapeId="0">
      <text>
        <r>
          <rPr>
            <i/>
            <sz val="9"/>
            <color indexed="81"/>
            <rFont val="Verdana"/>
            <family val="2"/>
          </rPr>
          <t>Praktijkrichtlijn Fysieke Belasting</t>
        </r>
        <r>
          <rPr>
            <sz val="9"/>
            <color indexed="81"/>
            <rFont val="Verdana"/>
            <family val="2"/>
          </rPr>
          <t>: 
niet meer dan 15 kg dragen.</t>
        </r>
        <r>
          <rPr>
            <sz val="9"/>
            <color indexed="81"/>
            <rFont val="Tahoma"/>
            <family val="2"/>
          </rPr>
          <t xml:space="preserve">
</t>
        </r>
      </text>
    </comment>
    <comment ref="G65" authorId="1" shapeId="0">
      <text>
        <r>
          <rPr>
            <i/>
            <sz val="9"/>
            <color indexed="81"/>
            <rFont val="Verdana"/>
            <family val="2"/>
          </rPr>
          <t>Praktijkrichtlijn Fysieke Belasting</t>
        </r>
        <r>
          <rPr>
            <sz val="9"/>
            <color indexed="81"/>
            <rFont val="Verdana"/>
            <family val="2"/>
          </rPr>
          <t xml:space="preserve">: gebruik brancardsysteem waarbij er geen sprake is van verticale (til)krachten bij het in- en uitrijden. </t>
        </r>
        <r>
          <rPr>
            <sz val="9"/>
            <color indexed="81"/>
            <rFont val="Tahoma"/>
            <family val="2"/>
          </rPr>
          <t xml:space="preserve">
</t>
        </r>
      </text>
    </comment>
    <comment ref="H65" authorId="1" shapeId="0">
      <text>
        <r>
          <rPr>
            <i/>
            <sz val="9"/>
            <color indexed="81"/>
            <rFont val="Verdana"/>
            <family val="2"/>
          </rPr>
          <t>Praktijkrichtlijn Fysieke Belasting</t>
        </r>
        <r>
          <rPr>
            <sz val="9"/>
            <color indexed="81"/>
            <rFont val="Verdana"/>
            <family val="2"/>
          </rPr>
          <t xml:space="preserve">: gebruik een brancard die elektrisch in hoogte versteld kan worden.  </t>
        </r>
        <r>
          <rPr>
            <sz val="9"/>
            <color indexed="81"/>
            <rFont val="Tahoma"/>
            <family val="2"/>
          </rPr>
          <t xml:space="preserve">
</t>
        </r>
      </text>
    </comment>
  </commentList>
</comments>
</file>

<file path=xl/sharedStrings.xml><?xml version="1.0" encoding="utf-8"?>
<sst xmlns="http://schemas.openxmlformats.org/spreadsheetml/2006/main" count="166" uniqueCount="119">
  <si>
    <t>Invuldatum:</t>
  </si>
  <si>
    <t>Ingevuld door:</t>
  </si>
  <si>
    <t>Zorg- zwaarte</t>
  </si>
  <si>
    <t>zorgtaak</t>
  </si>
  <si>
    <t>4a</t>
  </si>
  <si>
    <t>4b</t>
  </si>
  <si>
    <t>4c</t>
  </si>
  <si>
    <t>4d</t>
  </si>
  <si>
    <t>4e</t>
  </si>
  <si>
    <t>Transfers van en naar bed, (rol)stoel etc.</t>
  </si>
  <si>
    <t xml:space="preserve">Conclusies </t>
  </si>
  <si>
    <t xml:space="preserve">vul de vakjes met een gekleurd randje in </t>
  </si>
  <si>
    <t>fysieke zorgzwaarte</t>
  </si>
  <si>
    <t>deze cijfers volgen vanzelf: je hoeft hier niets in te vullen</t>
  </si>
  <si>
    <t>aantal keren dat er is gereden met de brancard</t>
  </si>
  <si>
    <t>Zitten, beeldschermwerk</t>
  </si>
  <si>
    <t>het % 'zit-perioden' conform de Praktijkrichtlijn</t>
  </si>
  <si>
    <t>het aantal perioden dat er is gezeten</t>
  </si>
  <si>
    <t xml:space="preserve">Tillen van objecten </t>
  </si>
  <si>
    <t>het % tilhandelingen conform de Praktijkrichtlijn</t>
  </si>
  <si>
    <t xml:space="preserve">Dragen van materiaal en/of brancard </t>
  </si>
  <si>
    <t>het aantal keren dat er minder is gedragen dan 15 kilo</t>
  </si>
  <si>
    <t>het aantal keren dat er in totaal materiaal (of brancard) is gedragen</t>
  </si>
  <si>
    <t>het % 'draag-handelingen' conform de Praktijkrichtlijn</t>
  </si>
  <si>
    <t>het % 'in- en uit-ladingen' conform de Praktijkrichtlijn</t>
  </si>
  <si>
    <t xml:space="preserve">het aantal keer dat dit elektrisch gebeurt </t>
  </si>
  <si>
    <t>het % 'in hoogte verstellingen' conform de Praktijkrichtlijn</t>
  </si>
  <si>
    <t>Dienst:</t>
  </si>
  <si>
    <t>↓</t>
  </si>
  <si>
    <t>in hoogte verstelbare ligondersteuningen</t>
  </si>
  <si>
    <t xml:space="preserve">Manoeuvreren met de brancard </t>
  </si>
  <si>
    <t xml:space="preserve">niet langer dan 1 minuut met meer dan 30 graden gedraaide, en/of voor- of zijwaarts gebogen romp </t>
  </si>
  <si>
    <t>korter dan 2 uur achtereen zitten en niet meer dan 5 à 6 uur in totaal per dag</t>
  </si>
  <si>
    <t>het aantal keren dat er niet meer dan 23 kg is getild (bij af en toe tillen), en niet meer dan 12 kg (bij vaker dan 12 keer per dienst tillen)</t>
  </si>
  <si>
    <t xml:space="preserve">niet meer dan 23 kg bij af en toe tillen en niet meer dan 12 kg bij vaker dan 12 keer per dienst </t>
  </si>
  <si>
    <t>minder dragen dan 15 kilo</t>
  </si>
  <si>
    <t>in hoogte verstelbare ligondersteuning</t>
  </si>
  <si>
    <t>beperkt</t>
  </si>
  <si>
    <t>goed</t>
  </si>
  <si>
    <t>nauwelijks</t>
  </si>
  <si>
    <t>het aantal perioden dat er korter dan 2 uur achtereen is gezeten</t>
  </si>
  <si>
    <t>Standplaats:</t>
  </si>
  <si>
    <t>NB Voor de beoordeling van de zorgtaken 4 t/m 10 is de indeling in mobiliteitsklassen niet van belang.</t>
  </si>
  <si>
    <t>NB Voor de onderstaande zorgtaken 4 t/m 10 is de indeling in mobiliteitsklassen niet van belang.</t>
  </si>
  <si>
    <t>het aantal keer dat deze transfer is uitgevoerd per mobiliteitsklasse</t>
  </si>
  <si>
    <t>% handelingen waarbij glij- of rolmateriaal is gebruikt</t>
  </si>
  <si>
    <t>% handelingen waarbij beide ligondersteuningen in hoogte verstelbaar waren</t>
  </si>
  <si>
    <t>Zorgzwaarte (% handelingen in Mobiliteitsklasse Beperkt en Nauwelijks)</t>
  </si>
  <si>
    <t>% handelingen waarbij een tillift is gebruikt</t>
  </si>
  <si>
    <t>6a</t>
  </si>
  <si>
    <t>6b</t>
  </si>
  <si>
    <t>Vul in:                        j (=ja) of n (=nee)</t>
  </si>
  <si>
    <t>het totaal aantal keren dat er objecten zijn getild</t>
  </si>
  <si>
    <t>n</t>
  </si>
  <si>
    <t>aantal transfers van en naar bed, rolstoel e.d. waarbij een tillift is gebruikt</t>
  </si>
  <si>
    <t>aantal van deze transfers waarbij beide ligondersteuningen in hoogte verstelbaar waren</t>
  </si>
  <si>
    <t>aantal van deze transfers waarbij glij- of rolmateriaal of een tillift is gebruikt</t>
  </si>
  <si>
    <t>aantal van deze transfers waarbij glij- of rolmateriaal is gebruikt</t>
  </si>
  <si>
    <t xml:space="preserve">          Goed</t>
  </si>
  <si>
    <t>Beperkt</t>
  </si>
  <si>
    <t>% handelingen waarbij een in hoogte verstelbare ligondersteuning is gebruikt</t>
  </si>
  <si>
    <t>tillift</t>
  </si>
  <si>
    <t xml:space="preserve"> Omschrijving                                                                     </t>
  </si>
  <si>
    <t xml:space="preserve">Statische belasting                   (in moeilijke houdingen werken) </t>
  </si>
  <si>
    <t>Goed</t>
  </si>
  <si>
    <t>Nauwelijks</t>
  </si>
  <si>
    <t>(die volgens de Praktijkrichtlijnen Fysieke Belasting gebruikt zouden moeten worden)</t>
  </si>
  <si>
    <t>Zorgtaak</t>
  </si>
  <si>
    <t>niet volgensPR</t>
  </si>
  <si>
    <t>volgens PR</t>
  </si>
  <si>
    <t>zorg-zwaarte</t>
  </si>
  <si>
    <t>2. Horizontale transfers van de ene naar de andere ligondersteuning</t>
  </si>
  <si>
    <t>3. Transfers van en naar bed, (rol)stoel etc.</t>
  </si>
  <si>
    <t>Nr Zorgtaak</t>
  </si>
  <si>
    <t>De rode delen verdienen nog aandacht.</t>
  </si>
  <si>
    <t>Het gebruik van hulpmiddelen die nodig zijn volgens de Praktijkrichtlijnen</t>
  </si>
  <si>
    <t>Zitten, beeldscherm-werk</t>
  </si>
  <si>
    <t>Nr. Zorgtaak</t>
  </si>
  <si>
    <t>volgens Praktijk-richtlijnen</t>
  </si>
  <si>
    <t>hulptabel grafiek 1</t>
  </si>
  <si>
    <t>Totale zorgzwaarte</t>
  </si>
  <si>
    <t>% zorgtaken die volgens de Praktijkrichtlijnen worden uitgevoerd. Als alles volgens de Praktijkrichtlijnen uitgevoerd zou zijn, zou er overal 100% staan.</t>
  </si>
  <si>
    <t>De totale hoogte van het staafdiagram geeft aan hoeveel invloed die bron van fysieke belasting heeft op de totale fysieke belasting van zorgverleners. Dus eigenlijk: hoe belangrijk het is om er wat aan te doen.</t>
  </si>
  <si>
    <t>in hoogte verstelbare lig-ondersteuningen</t>
  </si>
  <si>
    <t>Totaal aantal patiënten:</t>
  </si>
  <si>
    <t>In hoogte verstellen van beladen brancard (patiënt weegt meer dan 50 kg)</t>
  </si>
  <si>
    <t>brancardsysteem waarbij er geen sprake is van verticale (til)krachten bij het in- en uitrijden (patiënt van meer dan 25 kg)</t>
  </si>
  <si>
    <t>elektrisch verstellen beladen brancard bij een patiënt van meer dan 50 kg</t>
  </si>
  <si>
    <t>mobiliteit van de patiënt</t>
  </si>
  <si>
    <t>het % manoeuvres met de brancard conform de Prakrijkrichtlijn</t>
  </si>
  <si>
    <t>Manoeuvreren met de brancard</t>
  </si>
  <si>
    <t>Statische belasting        (in moeilijke houdingen werken)</t>
  </si>
  <si>
    <t>Horizontale transfers van de ene naar de andere ligondersteuning</t>
  </si>
  <si>
    <t>Transfers binnen de grenzen van de ligondersteuning (bed, brancard, etc.) of op de grond</t>
  </si>
  <si>
    <t>het aantal keer dat de beladen brancard in en uit het voertuig is gereden met een patiënt van meer dan 25 kg</t>
  </si>
  <si>
    <t>het aantal keer dat een beladen brancard in hoogte wordt versteld bij een patiënt van meer dan 50 kg</t>
  </si>
  <si>
    <t>In en uit het voertuig rijden van de beladen brancard (patiënt weegt meer dan 25 kg)</t>
  </si>
  <si>
    <t>TilThermometer ambulancezorg</t>
  </si>
  <si>
    <t>aantal van deze transfers waarbij een in hoogte verstelbare ligondersteuning is gebruikt</t>
  </si>
  <si>
    <t xml:space="preserve">Transfers binnen de grenzen van de ligondersteuning (bed, brancard, etc.) of op de grond </t>
  </si>
  <si>
    <t xml:space="preserve">1. Transfers binnen de grenzen van de ligondersteuning (bed, brancard, etc.) of op de grond </t>
  </si>
  <si>
    <r>
      <t xml:space="preserve">Is er langer dan 6 uur in totaal gezeten?                                                                         </t>
    </r>
    <r>
      <rPr>
        <sz val="9"/>
        <color theme="3" tint="-0.249977111117893"/>
        <rFont val="Verdana"/>
        <family val="2"/>
      </rPr>
      <t>Ga bij ja                                      door naar 7.</t>
    </r>
  </si>
  <si>
    <t xml:space="preserve">      Nauwelijks</t>
  </si>
  <si>
    <r>
      <t xml:space="preserve">Bronnen van fysieke belasting en in de </t>
    </r>
    <r>
      <rPr>
        <b/>
        <sz val="9"/>
        <color rgb="FFFF0000"/>
        <rFont val="Verdana"/>
        <family val="2"/>
      </rPr>
      <t>rode driehoekjes:</t>
    </r>
    <r>
      <rPr>
        <b/>
        <sz val="9"/>
        <rFont val="Verdana"/>
        <family val="2"/>
      </rPr>
      <t xml:space="preserve"> de Praktijkrichtlijnen Fysieke Belasting</t>
    </r>
  </si>
  <si>
    <r>
      <rPr>
        <b/>
        <sz val="9"/>
        <rFont val="Verdana"/>
        <family val="2"/>
      </rPr>
      <t>COLOFON</t>
    </r>
    <r>
      <rPr>
        <sz val="9"/>
        <rFont val="Verdana"/>
        <family val="2"/>
      </rPr>
      <t xml:space="preserve">
</t>
    </r>
    <r>
      <rPr>
        <b/>
        <sz val="9"/>
        <rFont val="Verdana"/>
        <family val="2"/>
      </rPr>
      <t>De TilThermometer ambulancezorg is vastgesteld door</t>
    </r>
    <r>
      <rPr>
        <sz val="9"/>
        <rFont val="Verdana"/>
        <family val="2"/>
      </rPr>
      <t xml:space="preserve">:
FNV Zorg &amp; Welzijn
CNV Zorg en Welzijn
Ambulancezorg Nederland
</t>
    </r>
    <r>
      <rPr>
        <b/>
        <sz val="9"/>
        <rFont val="Verdana"/>
        <family val="2"/>
      </rPr>
      <t>Werkgroep actualisatie beleidsinstrumenten fysieke belasting</t>
    </r>
    <r>
      <rPr>
        <sz val="9"/>
        <rFont val="Verdana"/>
        <family val="2"/>
      </rPr>
      <t xml:space="preserve">
Ronald Hulspas
Gesina van der Kolk
Frank Oosthoek
</t>
    </r>
    <r>
      <rPr>
        <b/>
        <sz val="9"/>
        <rFont val="Verdana"/>
        <family val="2"/>
      </rPr>
      <t>Tekst</t>
    </r>
    <r>
      <rPr>
        <sz val="9"/>
        <rFont val="Verdana"/>
        <family val="2"/>
      </rPr>
      <t xml:space="preserve">
Knibbe NE, Knibbe JJ, Geuze L (LOCOmotion)
</t>
    </r>
    <r>
      <rPr>
        <b/>
        <sz val="9"/>
        <rFont val="Verdana"/>
        <family val="2"/>
      </rPr>
      <t>Redactie</t>
    </r>
    <r>
      <rPr>
        <sz val="9"/>
        <rFont val="Verdana"/>
        <family val="2"/>
      </rPr>
      <t xml:space="preserve">
Jolanda Rigterink (beleidsmedewerker Ambulancezorg Nederland)
</t>
    </r>
    <r>
      <rPr>
        <b/>
        <sz val="9"/>
        <rFont val="Verdana"/>
        <family val="2"/>
      </rPr>
      <t>Illustraties</t>
    </r>
    <r>
      <rPr>
        <sz val="9"/>
        <rFont val="Verdana"/>
        <family val="2"/>
      </rPr>
      <t xml:space="preserve">
Studio Lakmoes
</t>
    </r>
    <r>
      <rPr>
        <b/>
        <sz val="9"/>
        <rFont val="Verdana"/>
        <family val="2"/>
      </rPr>
      <t>Vormgeving</t>
    </r>
    <r>
      <rPr>
        <sz val="9"/>
        <rFont val="Verdana"/>
        <family val="2"/>
      </rPr>
      <t xml:space="preserve">
Vormix, Maarssen
September 2016
</t>
    </r>
  </si>
  <si>
    <t>Overzicht van de resultaten van de TilThermometer ambulancezorg in tabel</t>
  </si>
  <si>
    <r>
      <rPr>
        <b/>
        <sz val="14"/>
        <rFont val="Verdana"/>
        <family val="2"/>
      </rPr>
      <t>Hulpmiddelen</t>
    </r>
    <r>
      <rPr>
        <b/>
        <sz val="10"/>
        <rFont val="Verdana"/>
        <family val="2"/>
      </rPr>
      <t xml:space="preserve">                                           </t>
    </r>
  </si>
  <si>
    <t>TilThermometer ambulancezorg Grafieken</t>
  </si>
  <si>
    <r>
      <t xml:space="preserve">Andere zitperioden       </t>
    </r>
    <r>
      <rPr>
        <sz val="9"/>
        <rFont val="Verdana"/>
        <family val="2"/>
      </rPr>
      <t xml:space="preserve"> (alleen invullen als er in totaal niet langer dan 6 uur is                        gezeten)</t>
    </r>
  </si>
  <si>
    <t>% patiënten bij wie volgens de Praktijkrichtlijn is gewerkt</t>
  </si>
  <si>
    <t>het aantal keer dat er een brancardsysteem is gebruikt waarbij er geen sprake is van verticale (til)krachten bij het in- en uitrijden bij een patiënt van meer dan 25 kg</t>
  </si>
  <si>
    <t>glij-/rolmateriaal</t>
  </si>
  <si>
    <t>niet meer dan 20-25 kg kracht bij het in beweging zetten en 10 kg bij het in beweging houden</t>
  </si>
  <si>
    <t>De groene delen geven aan hoe goed u op weg bent en u de risico's hebt afgedekt.</t>
  </si>
  <si>
    <t>De hoogte van de groene balk geeft aan hoe goed u op weg bent en u de risico's hebt afgedekt.</t>
  </si>
  <si>
    <r>
      <t xml:space="preserve">Omschrijving zorgtaak </t>
    </r>
    <r>
      <rPr>
        <b/>
        <sz val="10"/>
        <color rgb="FFFF0000"/>
        <rFont val="Verdana"/>
        <family val="2"/>
      </rPr>
      <t>(in de rode driehoekjes de Praktijkrichtlijnen Fysieke Belasting)</t>
    </r>
  </si>
  <si>
    <t>het aantal keren dat er gereden is met brancard zonder dat de kracht meer was dan 20-25 kg bij het in beweging zetten en 10 kg bij het in beweging houden</t>
  </si>
  <si>
    <t xml:space="preserve">aantal patiënten waarbij personeel langer dan 1 minuut met meer dan 30 graden gedraaide, en/of voor- of zijwaarts gebogen romp heeft gewerkt    </t>
  </si>
  <si>
    <r>
      <t xml:space="preserve">Zorgtaak                                      </t>
    </r>
    <r>
      <rPr>
        <sz val="10"/>
        <rFont val="Verdana"/>
        <family val="2"/>
      </rPr>
      <t xml:space="preserve"> </t>
    </r>
    <r>
      <rPr>
        <sz val="10"/>
        <color rgb="FFFF0000"/>
        <rFont val="Verdana"/>
        <family val="2"/>
      </rPr>
      <t>(in de rode driehoekjes: de Praktijkrichtlijnen)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</si>
</sst>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0"/>
      <name val="Arial"/>
    </font>
    <font>
      <sz val="10"/>
      <name val="Arial"/>
      <family val="2"/>
    </font>
    <font>
      <b/>
      <sz val="12"/>
      <name val="Arial"/>
      <family val="2"/>
    </font>
    <font>
      <b/>
      <sz val="10"/>
      <name val="Arial"/>
      <family val="2"/>
    </font>
    <font>
      <b/>
      <sz val="11"/>
      <name val="Arial"/>
      <family val="2"/>
    </font>
    <font>
      <sz val="8"/>
      <name val="Arial"/>
      <family val="2"/>
    </font>
    <font>
      <sz val="11"/>
      <name val="Arial"/>
      <family val="2"/>
    </font>
    <font>
      <b/>
      <sz val="14"/>
      <name val="Arial"/>
      <family val="2"/>
    </font>
    <font>
      <sz val="12"/>
      <name val="Arial"/>
      <family val="2"/>
    </font>
    <font>
      <sz val="8"/>
      <color indexed="81"/>
      <name val="Tahoma"/>
      <family val="2"/>
    </font>
    <font>
      <sz val="9"/>
      <color indexed="81"/>
      <name val="Tahoma"/>
      <family val="2"/>
    </font>
    <font>
      <sz val="10"/>
      <name val="Arial"/>
      <family val="2"/>
    </font>
    <font>
      <sz val="10"/>
      <name val="Verdana"/>
      <family val="2"/>
    </font>
    <font>
      <b/>
      <sz val="18"/>
      <name val="Verdana"/>
      <family val="2"/>
    </font>
    <font>
      <b/>
      <sz val="10"/>
      <name val="Verdana"/>
      <family val="2"/>
    </font>
    <font>
      <b/>
      <sz val="11"/>
      <name val="Verdana"/>
      <family val="2"/>
    </font>
    <font>
      <b/>
      <sz val="22"/>
      <color indexed="42"/>
      <name val="Verdana"/>
      <family val="2"/>
    </font>
    <font>
      <b/>
      <sz val="12"/>
      <color rgb="FF16BA16"/>
      <name val="Verdana"/>
      <family val="2"/>
    </font>
    <font>
      <b/>
      <sz val="12"/>
      <color rgb="FFFF5E08"/>
      <name val="Verdana"/>
      <family val="2"/>
    </font>
    <font>
      <b/>
      <sz val="12"/>
      <color rgb="FFC00000"/>
      <name val="Verdana"/>
      <family val="2"/>
    </font>
    <font>
      <b/>
      <i/>
      <sz val="11"/>
      <name val="Verdana"/>
      <family val="2"/>
    </font>
    <font>
      <b/>
      <sz val="9"/>
      <name val="Verdana"/>
      <family val="2"/>
    </font>
    <font>
      <sz val="9"/>
      <color theme="3" tint="-0.249977111117893"/>
      <name val="Verdana"/>
      <family val="2"/>
    </font>
    <font>
      <sz val="9"/>
      <name val="Verdana"/>
      <family val="2"/>
    </font>
    <font>
      <b/>
      <i/>
      <sz val="10"/>
      <name val="Verdana"/>
      <family val="2"/>
    </font>
    <font>
      <b/>
      <sz val="9"/>
      <color rgb="FFFF0000"/>
      <name val="Verdana"/>
      <family val="2"/>
    </font>
    <font>
      <b/>
      <i/>
      <sz val="9"/>
      <name val="Verdana"/>
      <family val="2"/>
    </font>
    <font>
      <b/>
      <i/>
      <sz val="9"/>
      <color indexed="42"/>
      <name val="Verdana"/>
      <family val="2"/>
    </font>
    <font>
      <i/>
      <sz val="9"/>
      <name val="Verdana"/>
      <family val="2"/>
    </font>
    <font>
      <b/>
      <i/>
      <sz val="9"/>
      <color rgb="FF16BA16"/>
      <name val="Verdana"/>
      <family val="2"/>
    </font>
    <font>
      <b/>
      <i/>
      <sz val="9"/>
      <color indexed="10"/>
      <name val="Verdana"/>
      <family val="2"/>
    </font>
    <font>
      <b/>
      <i/>
      <sz val="9"/>
      <color indexed="52"/>
      <name val="Verdana"/>
      <family val="2"/>
    </font>
    <font>
      <b/>
      <i/>
      <sz val="9"/>
      <color rgb="FFC00000"/>
      <name val="Verdana"/>
      <family val="2"/>
    </font>
    <font>
      <i/>
      <sz val="9"/>
      <color indexed="10"/>
      <name val="Verdana"/>
      <family val="2"/>
    </font>
    <font>
      <b/>
      <i/>
      <sz val="9"/>
      <color indexed="16"/>
      <name val="Verdana"/>
      <family val="2"/>
    </font>
    <font>
      <b/>
      <sz val="9"/>
      <color theme="0"/>
      <name val="Verdana"/>
      <family val="2"/>
    </font>
    <font>
      <b/>
      <sz val="14"/>
      <name val="Verdana"/>
      <family val="2"/>
    </font>
    <font>
      <sz val="10"/>
      <color theme="0"/>
      <name val="Verdana"/>
      <family val="2"/>
    </font>
    <font>
      <b/>
      <sz val="14"/>
      <color indexed="42"/>
      <name val="Verdana"/>
      <family val="2"/>
    </font>
    <font>
      <b/>
      <sz val="14"/>
      <color indexed="47"/>
      <name val="Verdana"/>
      <family val="2"/>
    </font>
    <font>
      <b/>
      <sz val="14"/>
      <color indexed="16"/>
      <name val="Verdana"/>
      <family val="2"/>
    </font>
    <font>
      <b/>
      <sz val="10"/>
      <color rgb="FF16BA16"/>
      <name val="Verdana"/>
      <family val="2"/>
    </font>
    <font>
      <b/>
      <sz val="16"/>
      <name val="Verdana"/>
      <family val="2"/>
    </font>
    <font>
      <b/>
      <sz val="10"/>
      <color indexed="16"/>
      <name val="Verdana"/>
      <family val="2"/>
    </font>
    <font>
      <b/>
      <sz val="10"/>
      <color indexed="47"/>
      <name val="Verdana"/>
      <family val="2"/>
    </font>
    <font>
      <sz val="9"/>
      <color indexed="9"/>
      <name val="Verdana"/>
      <family val="2"/>
    </font>
    <font>
      <b/>
      <sz val="9"/>
      <color rgb="FF16BA16"/>
      <name val="Verdana"/>
      <family val="2"/>
    </font>
    <font>
      <sz val="9"/>
      <color rgb="FF16BA16"/>
      <name val="Verdana"/>
      <family val="2"/>
    </font>
    <font>
      <i/>
      <sz val="9"/>
      <color indexed="81"/>
      <name val="Verdana"/>
      <family val="2"/>
    </font>
    <font>
      <sz val="9"/>
      <color indexed="81"/>
      <name val="Verdana"/>
      <family val="2"/>
    </font>
    <font>
      <u/>
      <sz val="9"/>
      <color indexed="81"/>
      <name val="Verdana"/>
      <family val="2"/>
    </font>
    <font>
      <b/>
      <sz val="10"/>
      <color rgb="FFFF0000"/>
      <name val="Verdana"/>
      <family val="2"/>
    </font>
    <font>
      <sz val="10"/>
      <color rgb="FFFF0000"/>
      <name val="Verdana"/>
      <family val="2"/>
    </font>
  </fonts>
  <fills count="17">
    <fill>
      <patternFill patternType="none"/>
    </fill>
    <fill>
      <patternFill patternType="gray125"/>
    </fill>
    <fill>
      <patternFill patternType="lightGray">
        <fgColor indexed="41"/>
      </patternFill>
    </fill>
    <fill>
      <patternFill patternType="solid">
        <fgColor indexed="47"/>
        <bgColor indexed="64"/>
      </patternFill>
    </fill>
    <fill>
      <patternFill patternType="solid">
        <fgColor indexed="16"/>
        <bgColor indexed="10"/>
      </patternFill>
    </fill>
    <fill>
      <patternFill patternType="solid">
        <fgColor theme="0" tint="-0.34998626667073579"/>
        <bgColor indexed="64"/>
      </patternFill>
    </fill>
    <fill>
      <patternFill patternType="solid">
        <fgColor theme="7" tint="0.79998168889431442"/>
        <bgColor indexed="64"/>
      </patternFill>
    </fill>
    <fill>
      <patternFill patternType="lightGray">
        <fgColor indexed="41"/>
        <bgColor theme="7" tint="0.79998168889431442"/>
      </patternFill>
    </fill>
    <fill>
      <patternFill patternType="solid">
        <fgColor theme="7"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7" tint="0.39997558519241921"/>
        <bgColor indexed="64"/>
      </patternFill>
    </fill>
    <fill>
      <patternFill patternType="solid">
        <fgColor theme="7" tint="-0.24994659260841701"/>
        <bgColor indexed="64"/>
      </patternFill>
    </fill>
    <fill>
      <patternFill patternType="solid">
        <fgColor theme="0"/>
        <bgColor indexed="64"/>
      </patternFill>
    </fill>
    <fill>
      <patternFill patternType="solid">
        <fgColor rgb="FFB7DEE8"/>
        <bgColor indexed="41"/>
      </patternFill>
    </fill>
    <fill>
      <patternFill patternType="solid">
        <fgColor rgb="FFB7DEE8"/>
        <bgColor indexed="64"/>
      </patternFill>
    </fill>
    <fill>
      <patternFill patternType="solid">
        <fgColor rgb="FFA6A6A6"/>
        <bgColor indexed="64"/>
      </patternFill>
    </fill>
  </fills>
  <borders count="9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indexed="16"/>
      </left>
      <right/>
      <top style="medium">
        <color indexed="16"/>
      </top>
      <bottom/>
      <diagonal/>
    </border>
    <border>
      <left/>
      <right/>
      <top/>
      <bottom style="medium">
        <color indexed="16"/>
      </bottom>
      <diagonal/>
    </border>
    <border>
      <left/>
      <right/>
      <top/>
      <bottom style="medium">
        <color auto="1"/>
      </bottom>
      <diagonal/>
    </border>
    <border>
      <left/>
      <right/>
      <top/>
      <bottom style="medium">
        <color indexed="52"/>
      </bottom>
      <diagonal/>
    </border>
    <border>
      <left style="medium">
        <color indexed="16"/>
      </left>
      <right style="medium">
        <color indexed="16"/>
      </right>
      <top style="medium">
        <color indexed="16"/>
      </top>
      <bottom/>
      <diagonal/>
    </border>
    <border>
      <left style="medium">
        <color indexed="16"/>
      </left>
      <right style="medium">
        <color indexed="16"/>
      </right>
      <top/>
      <bottom style="medium">
        <color indexed="16"/>
      </bottom>
      <diagonal/>
    </border>
    <border>
      <left/>
      <right/>
      <top style="medium">
        <color indexed="16"/>
      </top>
      <bottom/>
      <diagonal/>
    </border>
    <border>
      <left/>
      <right/>
      <top style="medium">
        <color indexed="52"/>
      </top>
      <bottom/>
      <diagonal/>
    </border>
    <border>
      <left style="medium">
        <color indexed="52"/>
      </left>
      <right style="medium">
        <color indexed="52"/>
      </right>
      <top style="medium">
        <color indexed="52"/>
      </top>
      <bottom/>
      <diagonal/>
    </border>
    <border>
      <left style="medium">
        <color indexed="52"/>
      </left>
      <right style="medium">
        <color indexed="52"/>
      </right>
      <top/>
      <bottom style="medium">
        <color indexed="52"/>
      </bottom>
      <diagonal/>
    </border>
    <border>
      <left style="thin">
        <color auto="1"/>
      </left>
      <right/>
      <top/>
      <bottom style="medium">
        <color indexed="52"/>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auto="1"/>
      </left>
      <right/>
      <top style="medium">
        <color auto="1"/>
      </top>
      <bottom/>
      <diagonal/>
    </border>
    <border>
      <left/>
      <right/>
      <top/>
      <bottom style="medium">
        <color indexed="10"/>
      </bottom>
      <diagonal/>
    </border>
    <border>
      <left/>
      <right/>
      <top style="medium">
        <color indexed="10"/>
      </top>
      <bottom/>
      <diagonal/>
    </border>
    <border>
      <left style="medium">
        <color indexed="16"/>
      </left>
      <right/>
      <top/>
      <bottom style="medium">
        <color indexed="16"/>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8000"/>
      </left>
      <right/>
      <top/>
      <bottom/>
      <diagonal/>
    </border>
    <border>
      <left style="medium">
        <color rgb="FF008000"/>
      </left>
      <right style="medium">
        <color rgb="FF008000"/>
      </right>
      <top style="medium">
        <color rgb="FF008000"/>
      </top>
      <bottom/>
      <diagonal/>
    </border>
    <border>
      <left style="medium">
        <color rgb="FF008000"/>
      </left>
      <right style="medium">
        <color rgb="FF008000"/>
      </right>
      <top/>
      <bottom style="medium">
        <color rgb="FF008000"/>
      </bottom>
      <diagonal/>
    </border>
    <border>
      <left style="thin">
        <color auto="1"/>
      </left>
      <right/>
      <top style="medium">
        <color theme="6" tint="-0.249977111117893"/>
      </top>
      <bottom/>
      <diagonal/>
    </border>
    <border>
      <left/>
      <right/>
      <top style="medium">
        <color theme="6" tint="-0.249977111117893"/>
      </top>
      <bottom/>
      <diagonal/>
    </border>
    <border>
      <left style="medium">
        <color theme="4" tint="0.79998168889431442"/>
      </left>
      <right style="medium">
        <color theme="4" tint="0.79998168889431442"/>
      </right>
      <top style="medium">
        <color theme="4" tint="0.79998168889431442"/>
      </top>
      <bottom/>
      <diagonal/>
    </border>
    <border>
      <left style="medium">
        <color theme="4" tint="0.79998168889431442"/>
      </left>
      <right style="medium">
        <color theme="4" tint="0.79998168889431442"/>
      </right>
      <top/>
      <bottom/>
      <diagonal/>
    </border>
    <border>
      <left style="medium">
        <color theme="4" tint="0.79998168889431442"/>
      </left>
      <right style="medium">
        <color theme="4" tint="0.79998168889431442"/>
      </right>
      <top/>
      <bottom style="medium">
        <color theme="4" tint="0.79998168889431442"/>
      </bottom>
      <diagonal/>
    </border>
    <border>
      <left/>
      <right style="medium">
        <color indexed="16"/>
      </right>
      <top/>
      <bottom style="medium">
        <color indexed="16"/>
      </bottom>
      <diagonal/>
    </border>
    <border>
      <left/>
      <right style="medium">
        <color rgb="FF008000"/>
      </right>
      <top/>
      <bottom style="medium">
        <color indexed="16"/>
      </bottom>
      <diagonal/>
    </border>
    <border>
      <left/>
      <right/>
      <top/>
      <bottom style="medium">
        <color theme="4" tint="0.79998168889431442"/>
      </bottom>
      <diagonal/>
    </border>
    <border>
      <left/>
      <right/>
      <top/>
      <bottom style="medium">
        <color rgb="FF008000"/>
      </bottom>
      <diagonal/>
    </border>
    <border>
      <left/>
      <right/>
      <top style="medium">
        <color rgb="FF008000"/>
      </top>
      <bottom style="medium">
        <color rgb="FF008000"/>
      </bottom>
      <diagonal/>
    </border>
    <border>
      <left/>
      <right style="medium">
        <color indexed="16"/>
      </right>
      <top style="medium">
        <color indexed="16"/>
      </top>
      <bottom/>
      <diagonal/>
    </border>
    <border>
      <left style="thin">
        <color auto="1"/>
      </left>
      <right/>
      <top/>
      <bottom style="medium">
        <color rgb="FF16BA16"/>
      </bottom>
      <diagonal/>
    </border>
    <border>
      <left/>
      <right/>
      <top/>
      <bottom style="medium">
        <color rgb="FF16BA16"/>
      </bottom>
      <diagonal/>
    </border>
    <border>
      <left style="medium">
        <color rgb="FF1EB225"/>
      </left>
      <right style="medium">
        <color rgb="FF1EB225"/>
      </right>
      <top style="medium">
        <color rgb="FF1EB225"/>
      </top>
      <bottom/>
      <diagonal/>
    </border>
    <border>
      <left style="medium">
        <color rgb="FF1EB225"/>
      </left>
      <right style="medium">
        <color rgb="FF1EB225"/>
      </right>
      <top/>
      <bottom style="medium">
        <color rgb="FF1EB225"/>
      </bottom>
      <diagonal/>
    </border>
    <border>
      <left/>
      <right/>
      <top/>
      <bottom style="medium">
        <color rgb="FFFF5E08"/>
      </bottom>
      <diagonal/>
    </border>
    <border>
      <left/>
      <right/>
      <top/>
      <bottom style="medium">
        <color rgb="FFC00000"/>
      </bottom>
      <diagonal/>
    </border>
    <border>
      <left/>
      <right style="medium">
        <color indexed="16"/>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auto="1"/>
      </left>
      <right/>
      <top/>
      <bottom style="medium">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medium">
        <color auto="1"/>
      </top>
      <bottom/>
      <diagonal/>
    </border>
    <border>
      <left style="thin">
        <color auto="1"/>
      </left>
      <right style="medium">
        <color auto="1"/>
      </right>
      <top/>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right/>
      <top style="thin">
        <color auto="1"/>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41">
    <xf numFmtId="0" fontId="0" fillId="0" borderId="0" xfId="0"/>
    <xf numFmtId="0" fontId="0" fillId="0" borderId="0" xfId="0" applyAlignment="1">
      <alignment horizontal="center"/>
    </xf>
    <xf numFmtId="0" fontId="0" fillId="0" borderId="0" xfId="0" applyNumberFormat="1" applyAlignment="1">
      <alignment wrapText="1"/>
    </xf>
    <xf numFmtId="0" fontId="0" fillId="0" borderId="0" xfId="0" applyBorder="1" applyAlignment="1">
      <alignment wrapText="1"/>
    </xf>
    <xf numFmtId="0" fontId="0" fillId="0" borderId="0" xfId="0" applyBorder="1" applyAlignment="1">
      <alignment vertical="center" wrapText="1"/>
    </xf>
    <xf numFmtId="2"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center"/>
    </xf>
    <xf numFmtId="0" fontId="0" fillId="0" borderId="0" xfId="0" applyAlignment="1"/>
    <xf numFmtId="0" fontId="0" fillId="0" borderId="0" xfId="0" applyAlignment="1">
      <alignment horizontal="center"/>
    </xf>
    <xf numFmtId="0" fontId="0" fillId="0" borderId="61" xfId="0" applyBorder="1" applyAlignment="1"/>
    <xf numFmtId="0" fontId="0" fillId="0" borderId="62" xfId="0" applyBorder="1" applyAlignment="1"/>
    <xf numFmtId="0" fontId="0" fillId="0" borderId="63" xfId="0" applyBorder="1" applyAlignment="1"/>
    <xf numFmtId="0" fontId="0" fillId="0" borderId="64" xfId="0" applyBorder="1" applyAlignment="1"/>
    <xf numFmtId="0" fontId="0" fillId="0" borderId="0" xfId="0" applyBorder="1" applyAlignment="1"/>
    <xf numFmtId="0" fontId="0" fillId="0" borderId="65" xfId="0" applyBorder="1" applyAlignment="1"/>
    <xf numFmtId="0" fontId="0" fillId="0" borderId="65"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 xfId="0" applyBorder="1"/>
    <xf numFmtId="0" fontId="0" fillId="0" borderId="3" xfId="0" applyBorder="1"/>
    <xf numFmtId="0" fontId="0" fillId="0" borderId="4" xfId="0" applyBorder="1" applyAlignment="1"/>
    <xf numFmtId="0" fontId="0" fillId="0" borderId="5" xfId="0" applyBorder="1" applyAlignment="1"/>
    <xf numFmtId="0" fontId="3" fillId="0" borderId="0" xfId="0" applyFont="1" applyFill="1" applyBorder="1" applyAlignment="1">
      <alignment horizontal="left" vertical="center" wrapText="1"/>
    </xf>
    <xf numFmtId="0" fontId="0" fillId="0" borderId="64" xfId="0" applyBorder="1"/>
    <xf numFmtId="0" fontId="0" fillId="0" borderId="0" xfId="0" applyBorder="1"/>
    <xf numFmtId="0" fontId="0" fillId="0" borderId="65" xfId="0" applyBorder="1"/>
    <xf numFmtId="0" fontId="0" fillId="0" borderId="0" xfId="0" applyFill="1" applyBorder="1"/>
    <xf numFmtId="0" fontId="0" fillId="0" borderId="64" xfId="0" applyNumberFormat="1" applyBorder="1" applyAlignment="1">
      <alignment wrapText="1"/>
    </xf>
    <xf numFmtId="0" fontId="0" fillId="0" borderId="0" xfId="0" applyNumberFormat="1" applyBorder="1" applyAlignment="1">
      <alignment wrapText="1"/>
    </xf>
    <xf numFmtId="0" fontId="0" fillId="0" borderId="65" xfId="0" applyNumberFormat="1" applyBorder="1" applyAlignment="1">
      <alignment wrapText="1"/>
    </xf>
    <xf numFmtId="9" fontId="0" fillId="13" borderId="69" xfId="0" applyNumberFormat="1" applyFill="1" applyBorder="1" applyAlignment="1">
      <alignment horizontal="center"/>
    </xf>
    <xf numFmtId="0" fontId="0" fillId="13" borderId="69" xfId="0" applyFill="1" applyBorder="1"/>
    <xf numFmtId="0" fontId="0" fillId="0" borderId="69" xfId="0" applyBorder="1"/>
    <xf numFmtId="0" fontId="0" fillId="0" borderId="70" xfId="0" applyBorder="1"/>
    <xf numFmtId="0" fontId="7" fillId="0" borderId="0" xfId="0" applyFont="1" applyBorder="1" applyAlignment="1"/>
    <xf numFmtId="0" fontId="7" fillId="0" borderId="0" xfId="0" applyFont="1" applyAlignment="1">
      <alignment horizontal="left" vertical="center"/>
    </xf>
    <xf numFmtId="0" fontId="7" fillId="0" borderId="0" xfId="0" applyFont="1" applyAlignment="1" applyProtection="1">
      <alignment horizontal="left" vertical="center"/>
    </xf>
    <xf numFmtId="0" fontId="0" fillId="0" borderId="0" xfId="0" applyAlignment="1">
      <alignment horizontal="left" vertical="center"/>
    </xf>
    <xf numFmtId="9" fontId="2" fillId="6" borderId="0" xfId="0" applyNumberFormat="1" applyFont="1" applyFill="1" applyBorder="1" applyAlignment="1">
      <alignment horizontal="center" vertical="center"/>
    </xf>
    <xf numFmtId="0" fontId="6" fillId="6" borderId="0" xfId="0" applyFont="1" applyFill="1" applyBorder="1" applyAlignment="1">
      <alignment horizontal="center"/>
    </xf>
    <xf numFmtId="0" fontId="2" fillId="6" borderId="64" xfId="0" applyFont="1" applyFill="1" applyBorder="1" applyAlignment="1">
      <alignment vertical="center"/>
    </xf>
    <xf numFmtId="0" fontId="6" fillId="6" borderId="65" xfId="0" applyFont="1" applyFill="1" applyBorder="1" applyAlignment="1">
      <alignment horizontal="center"/>
    </xf>
    <xf numFmtId="9" fontId="2" fillId="0" borderId="0" xfId="0" applyNumberFormat="1" applyFont="1" applyFill="1" applyBorder="1" applyAlignment="1">
      <alignment horizontal="center" vertical="center"/>
    </xf>
    <xf numFmtId="0" fontId="2" fillId="13" borderId="75" xfId="0" applyFont="1" applyFill="1" applyBorder="1" applyAlignment="1">
      <alignment vertical="center"/>
    </xf>
    <xf numFmtId="9" fontId="2" fillId="13" borderId="69" xfId="0" applyNumberFormat="1" applyFont="1" applyFill="1" applyBorder="1" applyAlignment="1">
      <alignment horizontal="center" vertical="center"/>
    </xf>
    <xf numFmtId="0" fontId="6" fillId="13" borderId="69" xfId="0" applyFont="1" applyFill="1" applyBorder="1" applyAlignment="1">
      <alignment horizontal="center"/>
    </xf>
    <xf numFmtId="0" fontId="6" fillId="13" borderId="70" xfId="0" applyFont="1" applyFill="1" applyBorder="1" applyAlignment="1">
      <alignment horizontal="center"/>
    </xf>
    <xf numFmtId="0" fontId="7" fillId="13" borderId="75" xfId="0" applyFont="1" applyFill="1" applyBorder="1" applyAlignment="1">
      <alignment vertical="top" wrapText="1"/>
    </xf>
    <xf numFmtId="0" fontId="6" fillId="13" borderId="69" xfId="0" applyFont="1" applyFill="1" applyBorder="1" applyAlignment="1">
      <alignment horizontal="center" vertical="top" wrapText="1"/>
    </xf>
    <xf numFmtId="0" fontId="4" fillId="0" borderId="1" xfId="0" applyFont="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11" fillId="0" borderId="4" xfId="0" applyFont="1" applyBorder="1" applyAlignment="1" applyProtection="1">
      <alignment horizontal="center"/>
    </xf>
    <xf numFmtId="0" fontId="11" fillId="0" borderId="4" xfId="0" applyFont="1" applyBorder="1" applyProtection="1"/>
    <xf numFmtId="9" fontId="0" fillId="0" borderId="0" xfId="0" applyNumberFormat="1" applyBorder="1" applyProtection="1"/>
    <xf numFmtId="9" fontId="0" fillId="0" borderId="5" xfId="0" applyNumberFormat="1" applyBorder="1" applyProtection="1"/>
    <xf numFmtId="9" fontId="11" fillId="0" borderId="0" xfId="0" applyNumberFormat="1" applyFont="1" applyBorder="1" applyProtection="1"/>
    <xf numFmtId="0" fontId="0" fillId="0" borderId="6" xfId="0" applyBorder="1" applyAlignment="1" applyProtection="1">
      <alignment horizontal="right"/>
    </xf>
    <xf numFmtId="9" fontId="0" fillId="0" borderId="7" xfId="0" applyNumberFormat="1" applyBorder="1" applyProtection="1"/>
    <xf numFmtId="9" fontId="0" fillId="0" borderId="7" xfId="1" applyFont="1" applyBorder="1" applyProtection="1"/>
    <xf numFmtId="9" fontId="0" fillId="0" borderId="8" xfId="0" applyNumberFormat="1" applyBorder="1" applyProtection="1"/>
    <xf numFmtId="0" fontId="8" fillId="0" borderId="0" xfId="0" applyFont="1" applyFill="1" applyBorder="1" applyAlignment="1">
      <alignment horizontal="center" wrapText="1"/>
    </xf>
    <xf numFmtId="0" fontId="8" fillId="0" borderId="0" xfId="0" applyFont="1" applyAlignment="1">
      <alignment horizontal="center"/>
    </xf>
    <xf numFmtId="0" fontId="8" fillId="0" borderId="0" xfId="0" applyFont="1"/>
    <xf numFmtId="9" fontId="8" fillId="13" borderId="0" xfId="0" applyNumberFormat="1" applyFont="1" applyFill="1" applyBorder="1" applyAlignment="1">
      <alignment horizontal="center"/>
    </xf>
    <xf numFmtId="0" fontId="8" fillId="13" borderId="0" xfId="0" applyFont="1" applyFill="1" applyBorder="1"/>
    <xf numFmtId="0" fontId="8" fillId="0" borderId="0" xfId="0" applyFont="1" applyBorder="1"/>
    <xf numFmtId="0" fontId="8" fillId="0" borderId="65" xfId="0" applyFont="1" applyBorder="1"/>
    <xf numFmtId="0" fontId="12" fillId="0" borderId="0" xfId="0" applyFont="1" applyAlignment="1">
      <alignment vertical="top"/>
    </xf>
    <xf numFmtId="0" fontId="12" fillId="0" borderId="0" xfId="0" applyFont="1"/>
    <xf numFmtId="0" fontId="12" fillId="0" borderId="0" xfId="0" applyFont="1" applyAlignment="1">
      <alignment horizontal="center"/>
    </xf>
    <xf numFmtId="0" fontId="13" fillId="6" borderId="89" xfId="0" applyFont="1" applyFill="1" applyBorder="1" applyAlignment="1">
      <alignment vertical="center"/>
    </xf>
    <xf numFmtId="0" fontId="14" fillId="6" borderId="64" xfId="0" applyFont="1" applyFill="1" applyBorder="1" applyAlignment="1">
      <alignment horizontal="right"/>
    </xf>
    <xf numFmtId="0" fontId="14" fillId="6" borderId="0" xfId="0" applyFont="1" applyFill="1" applyBorder="1" applyAlignment="1">
      <alignment horizontal="right"/>
    </xf>
    <xf numFmtId="0" fontId="14" fillId="6" borderId="0" xfId="0" applyFont="1" applyFill="1" applyBorder="1" applyAlignment="1" applyProtection="1">
      <alignment horizontal="left"/>
      <protection locked="0"/>
    </xf>
    <xf numFmtId="0" fontId="12" fillId="6" borderId="0" xfId="0" applyFont="1" applyFill="1" applyBorder="1" applyAlignment="1">
      <alignment horizontal="center"/>
    </xf>
    <xf numFmtId="0" fontId="12" fillId="6" borderId="0" xfId="0" applyFont="1" applyFill="1" applyBorder="1" applyAlignment="1" applyProtection="1">
      <alignment horizontal="left"/>
      <protection locked="0"/>
    </xf>
    <xf numFmtId="0" fontId="14" fillId="6" borderId="80" xfId="0" applyFont="1" applyFill="1" applyBorder="1" applyAlignment="1">
      <alignment horizontal="center"/>
    </xf>
    <xf numFmtId="0" fontId="14" fillId="6" borderId="7" xfId="0" applyFont="1" applyFill="1" applyBorder="1" applyAlignment="1">
      <alignment horizontal="center"/>
    </xf>
    <xf numFmtId="0" fontId="16" fillId="6" borderId="77" xfId="0" applyFont="1" applyFill="1" applyBorder="1" applyAlignment="1">
      <alignment vertical="justify"/>
    </xf>
    <xf numFmtId="0" fontId="17" fillId="6" borderId="16" xfId="0" applyFont="1" applyFill="1" applyBorder="1" applyAlignment="1">
      <alignment horizontal="center" vertical="justify"/>
    </xf>
    <xf numFmtId="0" fontId="16" fillId="6" borderId="16" xfId="0" applyFont="1" applyFill="1" applyBorder="1" applyAlignment="1">
      <alignment vertical="justify"/>
    </xf>
    <xf numFmtId="0" fontId="12" fillId="6" borderId="91" xfId="0" applyFont="1" applyFill="1" applyBorder="1" applyAlignment="1"/>
    <xf numFmtId="0" fontId="12" fillId="13" borderId="0" xfId="0" applyFont="1" applyFill="1" applyBorder="1" applyAlignment="1">
      <alignment horizontal="center"/>
    </xf>
    <xf numFmtId="0" fontId="14" fillId="13" borderId="0" xfId="0" applyFont="1" applyFill="1" applyBorder="1" applyAlignment="1">
      <alignment horizontal="left" vertical="top" wrapText="1"/>
    </xf>
    <xf numFmtId="0" fontId="12" fillId="11" borderId="65" xfId="0" applyFont="1" applyFill="1" applyBorder="1" applyAlignment="1"/>
    <xf numFmtId="0" fontId="12" fillId="13" borderId="0" xfId="0" applyFont="1" applyFill="1" applyBorder="1" applyAlignment="1"/>
    <xf numFmtId="0" fontId="13" fillId="13" borderId="7" xfId="0" applyFont="1" applyFill="1" applyBorder="1" applyAlignment="1">
      <alignment horizontal="center" vertical="center" wrapText="1"/>
    </xf>
    <xf numFmtId="0" fontId="20" fillId="13" borderId="7" xfId="0" applyFont="1" applyFill="1" applyBorder="1" applyAlignment="1">
      <alignment vertical="center" wrapText="1"/>
    </xf>
    <xf numFmtId="0" fontId="20" fillId="8" borderId="7" xfId="0" applyFont="1" applyFill="1" applyBorder="1" applyAlignment="1">
      <alignment vertical="center"/>
    </xf>
    <xf numFmtId="0" fontId="13" fillId="8" borderId="7" xfId="0" applyFont="1" applyFill="1" applyBorder="1" applyAlignment="1">
      <alignment horizontal="center" vertical="center"/>
    </xf>
    <xf numFmtId="0" fontId="12" fillId="0" borderId="0" xfId="0" applyFont="1" applyAlignment="1">
      <alignment horizontal="center" vertical="top"/>
    </xf>
    <xf numFmtId="9" fontId="12" fillId="0" borderId="0" xfId="1" applyFont="1"/>
    <xf numFmtId="0" fontId="23" fillId="13" borderId="9" xfId="0" applyFont="1" applyFill="1" applyBorder="1" applyAlignment="1">
      <alignment horizontal="center" vertical="top" wrapText="1"/>
    </xf>
    <xf numFmtId="0" fontId="23" fillId="13" borderId="2" xfId="0" applyFont="1" applyFill="1" applyBorder="1"/>
    <xf numFmtId="0" fontId="23" fillId="13" borderId="2" xfId="0" applyFont="1" applyFill="1" applyBorder="1" applyAlignment="1">
      <alignment horizontal="center"/>
    </xf>
    <xf numFmtId="0" fontId="23" fillId="0" borderId="0" xfId="0" applyFont="1"/>
    <xf numFmtId="0" fontId="27" fillId="13" borderId="4" xfId="0" applyFont="1" applyFill="1" applyBorder="1" applyAlignment="1">
      <alignment horizontal="right" vertical="center"/>
    </xf>
    <xf numFmtId="0" fontId="23" fillId="13" borderId="0" xfId="0" applyFont="1" applyFill="1" applyBorder="1" applyAlignment="1" applyProtection="1">
      <alignment horizontal="center" vertical="center"/>
      <protection locked="0"/>
    </xf>
    <xf numFmtId="0" fontId="23" fillId="13" borderId="0" xfId="0" applyFont="1" applyFill="1" applyBorder="1" applyAlignment="1">
      <alignment horizontal="center"/>
    </xf>
    <xf numFmtId="0" fontId="23" fillId="13" borderId="0" xfId="0" applyFont="1" applyFill="1" applyBorder="1" applyAlignment="1">
      <alignment horizontal="center" vertical="top" wrapText="1"/>
    </xf>
    <xf numFmtId="0" fontId="23" fillId="8" borderId="0" xfId="0" applyFont="1" applyFill="1" applyBorder="1" applyAlignment="1">
      <alignment horizontal="center" vertical="top" wrapText="1"/>
    </xf>
    <xf numFmtId="9" fontId="23" fillId="8" borderId="0" xfId="0" applyNumberFormat="1" applyFont="1" applyFill="1" applyBorder="1" applyAlignment="1">
      <alignment horizontal="center" vertical="top" wrapText="1"/>
    </xf>
    <xf numFmtId="0" fontId="26" fillId="13" borderId="17" xfId="0" applyFont="1" applyFill="1" applyBorder="1" applyAlignment="1">
      <alignment vertical="center"/>
    </xf>
    <xf numFmtId="0" fontId="23" fillId="13" borderId="0" xfId="0" applyFont="1" applyFill="1" applyBorder="1"/>
    <xf numFmtId="9" fontId="23" fillId="8" borderId="0" xfId="1" applyFont="1" applyFill="1" applyBorder="1"/>
    <xf numFmtId="9" fontId="23" fillId="8" borderId="50" xfId="1" applyFont="1" applyFill="1" applyBorder="1" applyAlignment="1">
      <alignment horizontal="center" vertical="center"/>
    </xf>
    <xf numFmtId="0" fontId="23" fillId="13" borderId="0" xfId="0" applyFont="1" applyFill="1" applyBorder="1" applyAlignment="1"/>
    <xf numFmtId="0" fontId="30" fillId="13" borderId="17" xfId="0" applyFont="1" applyFill="1" applyBorder="1" applyAlignment="1">
      <alignment horizontal="right" vertical="center"/>
    </xf>
    <xf numFmtId="0" fontId="28" fillId="13" borderId="0" xfId="0" applyFont="1" applyFill="1" applyBorder="1" applyAlignment="1">
      <alignment vertical="center"/>
    </xf>
    <xf numFmtId="0" fontId="28" fillId="13" borderId="21" xfId="0" applyFont="1" applyFill="1" applyBorder="1" applyAlignment="1">
      <alignment vertical="center"/>
    </xf>
    <xf numFmtId="9" fontId="23" fillId="8" borderId="0" xfId="1" applyFont="1" applyFill="1" applyBorder="1" applyAlignment="1">
      <alignment horizontal="center" vertical="center"/>
    </xf>
    <xf numFmtId="0" fontId="23" fillId="8" borderId="0" xfId="0" applyFont="1" applyFill="1" applyBorder="1" applyAlignment="1"/>
    <xf numFmtId="0" fontId="33" fillId="13" borderId="15" xfId="0" applyFont="1" applyFill="1" applyBorder="1" applyAlignment="1">
      <alignment horizontal="right" vertical="center"/>
    </xf>
    <xf numFmtId="0" fontId="21" fillId="13" borderId="2" xfId="0" applyFont="1" applyFill="1" applyBorder="1" applyAlignment="1">
      <alignment horizontal="left" vertical="top" wrapText="1"/>
    </xf>
    <xf numFmtId="0" fontId="23" fillId="13" borderId="1" xfId="0" applyFont="1" applyFill="1" applyBorder="1"/>
    <xf numFmtId="0" fontId="23" fillId="8" borderId="2" xfId="0" applyFont="1" applyFill="1" applyBorder="1" applyAlignment="1">
      <alignment vertical="top" wrapText="1"/>
    </xf>
    <xf numFmtId="0" fontId="21" fillId="8" borderId="2" xfId="0" applyFont="1" applyFill="1" applyBorder="1" applyAlignment="1">
      <alignment vertical="top" wrapText="1"/>
    </xf>
    <xf numFmtId="0" fontId="21" fillId="11" borderId="93" xfId="0" applyFont="1" applyFill="1" applyBorder="1" applyAlignment="1">
      <alignment horizontal="center" vertical="top"/>
    </xf>
    <xf numFmtId="0" fontId="21" fillId="13" borderId="64" xfId="0" applyFont="1" applyFill="1" applyBorder="1" applyAlignment="1">
      <alignment horizontal="center" vertical="top"/>
    </xf>
    <xf numFmtId="0" fontId="21" fillId="13" borderId="5" xfId="0" applyFont="1" applyFill="1" applyBorder="1" applyAlignment="1">
      <alignment horizontal="left" vertical="top" wrapText="1"/>
    </xf>
    <xf numFmtId="0" fontId="23" fillId="13" borderId="5" xfId="0" applyFont="1" applyFill="1" applyBorder="1" applyAlignment="1">
      <alignment horizontal="center" vertical="top" wrapText="1"/>
    </xf>
    <xf numFmtId="0" fontId="23" fillId="8" borderId="0" xfId="0" applyFont="1" applyFill="1" applyBorder="1" applyAlignment="1">
      <alignment vertical="top" wrapText="1"/>
    </xf>
    <xf numFmtId="0" fontId="21" fillId="8" borderId="0" xfId="0" applyFont="1" applyFill="1" applyBorder="1" applyAlignment="1">
      <alignment vertical="top" wrapText="1"/>
    </xf>
    <xf numFmtId="0" fontId="21" fillId="11" borderId="65" xfId="0" applyFont="1" applyFill="1" applyBorder="1" applyAlignment="1">
      <alignment horizontal="center" vertical="top"/>
    </xf>
    <xf numFmtId="0" fontId="21" fillId="8" borderId="0" xfId="0" applyFont="1" applyFill="1" applyBorder="1" applyAlignment="1">
      <alignment horizontal="center" vertical="top" wrapText="1"/>
    </xf>
    <xf numFmtId="9" fontId="23" fillId="8" borderId="51" xfId="1" applyFont="1" applyFill="1" applyBorder="1" applyAlignment="1">
      <alignment horizontal="center" vertical="center"/>
    </xf>
    <xf numFmtId="0" fontId="21" fillId="8" borderId="40" xfId="0" applyFont="1" applyFill="1" applyBorder="1" applyAlignment="1">
      <alignment horizontal="center" vertical="top" wrapText="1"/>
    </xf>
    <xf numFmtId="9" fontId="23" fillId="8" borderId="52" xfId="1" applyFont="1" applyFill="1" applyBorder="1" applyAlignment="1">
      <alignment horizontal="center" vertical="center"/>
    </xf>
    <xf numFmtId="0" fontId="21" fillId="11" borderId="90" xfId="0" applyFont="1" applyFill="1" applyBorder="1" applyAlignment="1">
      <alignment horizontal="center" vertical="top"/>
    </xf>
    <xf numFmtId="0" fontId="21" fillId="13" borderId="3" xfId="0" applyFont="1" applyFill="1" applyBorder="1" applyAlignment="1">
      <alignment vertical="top" wrapText="1"/>
    </xf>
    <xf numFmtId="0" fontId="23" fillId="13" borderId="2" xfId="0" applyFont="1" applyFill="1" applyBorder="1" applyAlignment="1">
      <alignment horizontal="center" vertical="top"/>
    </xf>
    <xf numFmtId="0" fontId="23" fillId="8" borderId="2" xfId="0" applyFont="1" applyFill="1" applyBorder="1" applyAlignment="1">
      <alignment horizontal="center" vertical="top"/>
    </xf>
    <xf numFmtId="0" fontId="23" fillId="8" borderId="2" xfId="0" applyFont="1" applyFill="1" applyBorder="1" applyAlignment="1">
      <alignment horizontal="center" wrapText="1"/>
    </xf>
    <xf numFmtId="0" fontId="21" fillId="13" borderId="5" xfId="0" applyFont="1" applyFill="1" applyBorder="1" applyAlignment="1">
      <alignment vertical="top" wrapText="1"/>
    </xf>
    <xf numFmtId="0" fontId="23" fillId="13" borderId="58" xfId="0" applyFont="1" applyFill="1" applyBorder="1" applyAlignment="1"/>
    <xf numFmtId="0" fontId="23" fillId="8" borderId="21" xfId="0" applyFont="1" applyFill="1" applyBorder="1" applyAlignment="1"/>
    <xf numFmtId="0" fontId="23" fillId="13" borderId="25" xfId="0" applyFont="1" applyFill="1" applyBorder="1" applyAlignment="1"/>
    <xf numFmtId="0" fontId="23" fillId="13" borderId="0" xfId="0" applyFont="1" applyFill="1" applyBorder="1" applyAlignment="1" applyProtection="1">
      <alignment vertical="center"/>
    </xf>
    <xf numFmtId="0" fontId="23" fillId="8" borderId="59" xfId="0" applyFont="1" applyFill="1" applyBorder="1" applyAlignment="1"/>
    <xf numFmtId="0" fontId="23" fillId="13" borderId="24" xfId="0" applyFont="1" applyFill="1" applyBorder="1" applyAlignment="1">
      <alignment horizontal="center"/>
    </xf>
    <xf numFmtId="0" fontId="23" fillId="13" borderId="18" xfId="0" applyFont="1" applyFill="1" applyBorder="1"/>
    <xf numFmtId="0" fontId="23" fillId="8" borderId="24" xfId="0" applyFont="1" applyFill="1" applyBorder="1" applyAlignment="1"/>
    <xf numFmtId="0" fontId="21" fillId="13" borderId="8" xfId="0" applyFont="1" applyFill="1" applyBorder="1" applyAlignment="1">
      <alignment vertical="top" wrapText="1"/>
    </xf>
    <xf numFmtId="0" fontId="21" fillId="13" borderId="2" xfId="0" applyFont="1" applyFill="1" applyBorder="1" applyAlignment="1">
      <alignment vertical="top" wrapText="1"/>
    </xf>
    <xf numFmtId="0" fontId="23" fillId="8" borderId="9" xfId="0" applyFont="1" applyFill="1" applyBorder="1" applyAlignment="1">
      <alignment horizontal="center" vertical="center" wrapText="1"/>
    </xf>
    <xf numFmtId="0" fontId="23" fillId="13" borderId="2" xfId="0" applyFont="1" applyFill="1" applyBorder="1" applyAlignment="1">
      <alignment vertical="top" wrapText="1"/>
    </xf>
    <xf numFmtId="0" fontId="23" fillId="8" borderId="2" xfId="0" applyFont="1" applyFill="1" applyBorder="1" applyAlignment="1"/>
    <xf numFmtId="9" fontId="21" fillId="8" borderId="2" xfId="1" applyFont="1" applyFill="1" applyBorder="1" applyAlignment="1">
      <alignment horizontal="center" vertical="center" wrapText="1"/>
    </xf>
    <xf numFmtId="9" fontId="21" fillId="8" borderId="93" xfId="1" applyFont="1" applyFill="1" applyBorder="1" applyAlignment="1">
      <alignment horizontal="center" vertical="center" wrapText="1"/>
    </xf>
    <xf numFmtId="0" fontId="21" fillId="13" borderId="0" xfId="0" applyFont="1" applyFill="1" applyBorder="1" applyAlignment="1">
      <alignment vertical="top" wrapText="1"/>
    </xf>
    <xf numFmtId="0" fontId="23" fillId="13" borderId="19" xfId="0" applyFont="1" applyFill="1" applyBorder="1" applyAlignment="1">
      <alignment horizontal="center"/>
    </xf>
    <xf numFmtId="9" fontId="21" fillId="8" borderId="65" xfId="1" applyFont="1" applyFill="1" applyBorder="1" applyAlignment="1">
      <alignment horizontal="center" vertical="center" wrapText="1"/>
    </xf>
    <xf numFmtId="0" fontId="21" fillId="13" borderId="80" xfId="0" applyFont="1" applyFill="1" applyBorder="1" applyAlignment="1">
      <alignment horizontal="center" vertical="top"/>
    </xf>
    <xf numFmtId="0" fontId="21" fillId="13" borderId="7" xfId="0" applyFont="1" applyFill="1" applyBorder="1" applyAlignment="1">
      <alignment horizontal="left" vertical="top" wrapText="1"/>
    </xf>
    <xf numFmtId="0" fontId="33" fillId="8" borderId="15" xfId="0" applyFont="1" applyFill="1" applyBorder="1" applyAlignment="1">
      <alignment horizontal="right" vertical="center"/>
    </xf>
    <xf numFmtId="9" fontId="21" fillId="8" borderId="90" xfId="1" applyFont="1" applyFill="1" applyBorder="1" applyAlignment="1">
      <alignment horizontal="center" vertical="center" wrapText="1"/>
    </xf>
    <xf numFmtId="0" fontId="23" fillId="8" borderId="9" xfId="0" applyFont="1" applyFill="1" applyBorder="1" applyAlignment="1">
      <alignment vertical="center" wrapText="1"/>
    </xf>
    <xf numFmtId="0" fontId="23" fillId="13" borderId="2" xfId="0" applyFont="1" applyFill="1" applyBorder="1" applyAlignment="1"/>
    <xf numFmtId="0" fontId="21" fillId="13" borderId="80" xfId="0" applyFont="1" applyFill="1" applyBorder="1" applyAlignment="1">
      <alignment horizontal="left" vertical="top"/>
    </xf>
    <xf numFmtId="0" fontId="21" fillId="13" borderId="64" xfId="0" applyFont="1" applyFill="1" applyBorder="1" applyAlignment="1">
      <alignment horizontal="left" vertical="top"/>
    </xf>
    <xf numFmtId="0" fontId="21" fillId="13" borderId="0" xfId="0" applyFont="1" applyFill="1" applyBorder="1" applyAlignment="1">
      <alignment vertical="top"/>
    </xf>
    <xf numFmtId="0" fontId="23" fillId="13" borderId="0" xfId="0" applyFont="1" applyFill="1" applyBorder="1" applyAlignment="1">
      <alignment vertical="top"/>
    </xf>
    <xf numFmtId="0" fontId="23" fillId="6" borderId="65" xfId="0" applyFont="1" applyFill="1" applyBorder="1" applyAlignment="1"/>
    <xf numFmtId="0" fontId="23" fillId="13" borderId="2" xfId="0" applyFont="1" applyFill="1" applyBorder="1" applyAlignment="1">
      <alignment horizontal="center" vertical="top" wrapText="1"/>
    </xf>
    <xf numFmtId="0" fontId="23" fillId="8" borderId="17" xfId="0" applyFont="1" applyFill="1" applyBorder="1" applyAlignment="1">
      <alignment vertical="center" wrapText="1"/>
    </xf>
    <xf numFmtId="0" fontId="23" fillId="13" borderId="35" xfId="0" applyFont="1" applyFill="1" applyBorder="1" applyAlignment="1">
      <alignment horizontal="center" vertical="top" wrapText="1"/>
    </xf>
    <xf numFmtId="0" fontId="23" fillId="13" borderId="19" xfId="0" applyFont="1" applyFill="1" applyBorder="1" applyAlignment="1">
      <alignment horizontal="center" vertical="top" wrapText="1"/>
    </xf>
    <xf numFmtId="0" fontId="23" fillId="8" borderId="19" xfId="0" applyFont="1" applyFill="1" applyBorder="1" applyAlignment="1"/>
    <xf numFmtId="9" fontId="21" fillId="8" borderId="0" xfId="1" applyFont="1" applyFill="1" applyBorder="1" applyAlignment="1">
      <alignment horizontal="center" vertical="center" wrapText="1"/>
    </xf>
    <xf numFmtId="0" fontId="23" fillId="8" borderId="53" xfId="0" applyFont="1" applyFill="1" applyBorder="1" applyAlignment="1"/>
    <xf numFmtId="0" fontId="23" fillId="8" borderId="15" xfId="0" applyFont="1" applyFill="1" applyBorder="1" applyAlignment="1">
      <alignment vertical="center" wrapText="1"/>
    </xf>
    <xf numFmtId="0" fontId="23" fillId="13" borderId="7" xfId="0" applyFont="1" applyFill="1" applyBorder="1" applyAlignment="1">
      <alignment horizontal="center" vertical="top" wrapText="1"/>
    </xf>
    <xf numFmtId="9" fontId="23" fillId="13" borderId="7" xfId="1" applyFont="1" applyFill="1" applyBorder="1" applyAlignment="1">
      <alignment horizontal="center" vertical="top" wrapText="1"/>
    </xf>
    <xf numFmtId="0" fontId="23" fillId="8" borderId="60" xfId="0" applyFont="1" applyFill="1" applyBorder="1" applyAlignment="1"/>
    <xf numFmtId="0" fontId="23" fillId="13" borderId="0" xfId="0" applyFont="1" applyFill="1" applyBorder="1" applyAlignment="1" applyProtection="1">
      <alignment horizontal="center" vertical="center"/>
    </xf>
    <xf numFmtId="0" fontId="23" fillId="13" borderId="0" xfId="0" applyFont="1" applyFill="1" applyBorder="1" applyAlignment="1">
      <alignment vertical="top" wrapText="1"/>
    </xf>
    <xf numFmtId="0" fontId="28" fillId="13" borderId="0" xfId="0" applyFont="1" applyFill="1" applyBorder="1" applyAlignment="1">
      <alignment horizontal="center" vertical="center"/>
    </xf>
    <xf numFmtId="0" fontId="23" fillId="8" borderId="60" xfId="0" applyFont="1" applyFill="1" applyBorder="1" applyAlignment="1">
      <alignment horizontal="center"/>
    </xf>
    <xf numFmtId="0" fontId="23" fillId="8" borderId="0" xfId="0" applyFont="1" applyFill="1" applyBorder="1" applyAlignment="1">
      <alignment horizontal="center"/>
    </xf>
    <xf numFmtId="9" fontId="23" fillId="8" borderId="51" xfId="1" applyFont="1" applyFill="1" applyBorder="1" applyAlignment="1">
      <alignment vertical="center"/>
    </xf>
    <xf numFmtId="0" fontId="23" fillId="13" borderId="35" xfId="0" applyFont="1" applyFill="1" applyBorder="1" applyAlignment="1">
      <alignment horizontal="center"/>
    </xf>
    <xf numFmtId="0" fontId="23" fillId="8" borderId="48" xfId="0" applyFont="1" applyFill="1" applyBorder="1" applyAlignment="1">
      <alignment horizontal="center"/>
    </xf>
    <xf numFmtId="0" fontId="23" fillId="8" borderId="19" xfId="0" applyFont="1" applyFill="1" applyBorder="1" applyAlignment="1">
      <alignment horizontal="center"/>
    </xf>
    <xf numFmtId="0" fontId="23" fillId="11" borderId="0" xfId="0" applyFont="1" applyFill="1" applyBorder="1" applyAlignment="1">
      <alignment horizontal="center"/>
    </xf>
    <xf numFmtId="0" fontId="28" fillId="13" borderId="64" xfId="0" applyFont="1" applyFill="1" applyBorder="1" applyAlignment="1">
      <alignment horizontal="center" vertical="center"/>
    </xf>
    <xf numFmtId="0" fontId="23" fillId="13" borderId="2" xfId="0" applyFont="1" applyFill="1" applyBorder="1" applyAlignment="1" applyProtection="1">
      <alignment horizontal="center" vertical="center"/>
    </xf>
    <xf numFmtId="0" fontId="21" fillId="13" borderId="5" xfId="0" applyFont="1" applyFill="1" applyBorder="1"/>
    <xf numFmtId="0" fontId="23" fillId="13" borderId="0" xfId="0" applyFont="1" applyFill="1" applyBorder="1" applyAlignment="1" applyProtection="1">
      <alignment horizontal="center" vertical="top"/>
    </xf>
    <xf numFmtId="0" fontId="23" fillId="13" borderId="0" xfId="0" applyFont="1" applyFill="1" applyBorder="1" applyAlignment="1" applyProtection="1">
      <alignment horizontal="center" vertical="top" wrapText="1"/>
    </xf>
    <xf numFmtId="0" fontId="23" fillId="13" borderId="35" xfId="0" applyFont="1" applyFill="1" applyBorder="1" applyAlignment="1" applyProtection="1">
      <alignment horizontal="center" vertical="top"/>
    </xf>
    <xf numFmtId="0" fontId="23" fillId="11" borderId="0" xfId="0" applyFont="1" applyFill="1" applyBorder="1" applyAlignment="1" applyProtection="1">
      <alignment horizontal="center" vertical="top" wrapText="1"/>
    </xf>
    <xf numFmtId="0" fontId="23" fillId="11" borderId="0" xfId="0" applyFont="1" applyFill="1" applyBorder="1" applyAlignment="1" applyProtection="1">
      <alignment horizontal="center" vertical="top" wrapText="1"/>
      <protection locked="0"/>
    </xf>
    <xf numFmtId="0" fontId="23" fillId="13" borderId="64" xfId="0" applyFont="1" applyFill="1" applyBorder="1" applyAlignment="1" applyProtection="1">
      <alignment horizontal="center" vertical="top"/>
    </xf>
    <xf numFmtId="0" fontId="23" fillId="11" borderId="0" xfId="0" applyFont="1" applyFill="1" applyBorder="1" applyAlignment="1" applyProtection="1">
      <alignment horizontal="center" vertical="top"/>
    </xf>
    <xf numFmtId="0" fontId="21" fillId="13" borderId="0" xfId="0" applyFont="1" applyFill="1" applyBorder="1"/>
    <xf numFmtId="49" fontId="23" fillId="13" borderId="0" xfId="0" applyNumberFormat="1" applyFont="1" applyFill="1" applyBorder="1" applyAlignment="1" applyProtection="1">
      <alignment horizontal="center" vertical="top" wrapText="1"/>
    </xf>
    <xf numFmtId="0" fontId="23" fillId="13" borderId="80" xfId="0" applyFont="1" applyFill="1" applyBorder="1" applyAlignment="1" applyProtection="1">
      <alignment horizontal="center" vertical="top"/>
    </xf>
    <xf numFmtId="0" fontId="21" fillId="13" borderId="7" xfId="0" applyFont="1" applyFill="1" applyBorder="1"/>
    <xf numFmtId="0" fontId="23" fillId="13" borderId="6" xfId="0" applyFont="1" applyFill="1" applyBorder="1" applyAlignment="1" applyProtection="1">
      <alignment horizontal="center" vertical="top"/>
    </xf>
    <xf numFmtId="0" fontId="23" fillId="13" borderId="7" xfId="0" applyFont="1" applyFill="1" applyBorder="1" applyAlignment="1" applyProtection="1">
      <alignment horizontal="center" vertical="top" wrapText="1"/>
    </xf>
    <xf numFmtId="0" fontId="23" fillId="11" borderId="7" xfId="0" applyFont="1" applyFill="1" applyBorder="1" applyAlignment="1" applyProtection="1">
      <alignment horizontal="center" vertical="top" wrapText="1"/>
    </xf>
    <xf numFmtId="0" fontId="23" fillId="11" borderId="2" xfId="0" applyFont="1" applyFill="1" applyBorder="1" applyAlignment="1" applyProtection="1">
      <alignment vertical="top" wrapText="1"/>
    </xf>
    <xf numFmtId="0" fontId="23" fillId="11" borderId="2" xfId="0" applyFont="1" applyFill="1" applyBorder="1" applyAlignment="1">
      <alignment vertical="top" wrapText="1"/>
    </xf>
    <xf numFmtId="0" fontId="21" fillId="13" borderId="0" xfId="0" applyFont="1" applyFill="1" applyBorder="1" applyAlignment="1">
      <alignment horizontal="left" vertical="top" wrapText="1"/>
    </xf>
    <xf numFmtId="0" fontId="23" fillId="13" borderId="95" xfId="0" applyFont="1" applyFill="1" applyBorder="1" applyAlignment="1" applyProtection="1">
      <alignment horizontal="center" vertical="top"/>
    </xf>
    <xf numFmtId="0" fontId="23" fillId="13" borderId="96" xfId="0" applyFont="1" applyFill="1" applyBorder="1" applyAlignment="1" applyProtection="1">
      <alignment horizontal="center" vertical="top"/>
    </xf>
    <xf numFmtId="0" fontId="23" fillId="13" borderId="96" xfId="0" applyFont="1" applyFill="1" applyBorder="1" applyAlignment="1" applyProtection="1">
      <alignment horizontal="center" vertical="top" wrapText="1"/>
    </xf>
    <xf numFmtId="0" fontId="23" fillId="11" borderId="96" xfId="0" applyFont="1" applyFill="1" applyBorder="1" applyAlignment="1" applyProtection="1">
      <alignment horizontal="center" vertical="top"/>
    </xf>
    <xf numFmtId="0" fontId="12" fillId="6" borderId="64" xfId="0" applyFont="1" applyFill="1" applyBorder="1"/>
    <xf numFmtId="0" fontId="15" fillId="6" borderId="0" xfId="0" applyFont="1" applyFill="1" applyBorder="1" applyAlignment="1" applyProtection="1">
      <alignment horizontal="left"/>
    </xf>
    <xf numFmtId="0" fontId="12" fillId="6" borderId="0" xfId="0" applyFont="1" applyFill="1" applyBorder="1"/>
    <xf numFmtId="0" fontId="12" fillId="6" borderId="65" xfId="0" applyFont="1" applyFill="1" applyBorder="1"/>
    <xf numFmtId="0" fontId="12" fillId="6" borderId="0" xfId="0" applyFont="1" applyFill="1" applyBorder="1" applyAlignment="1">
      <alignment horizontal="left" vertical="center"/>
    </xf>
    <xf numFmtId="0" fontId="12" fillId="13" borderId="0" xfId="0" applyFont="1" applyFill="1" applyBorder="1"/>
    <xf numFmtId="9" fontId="12" fillId="13" borderId="0" xfId="1" applyFont="1" applyFill="1" applyBorder="1"/>
    <xf numFmtId="0" fontId="37" fillId="6" borderId="65" xfId="0" applyFont="1" applyFill="1" applyBorder="1" applyAlignment="1">
      <alignment vertical="center"/>
    </xf>
    <xf numFmtId="0" fontId="37" fillId="6" borderId="69" xfId="0" applyFont="1" applyFill="1" applyBorder="1" applyAlignment="1">
      <alignment vertical="center"/>
    </xf>
    <xf numFmtId="0" fontId="37" fillId="6" borderId="70" xfId="0" applyFont="1" applyFill="1" applyBorder="1" applyAlignment="1">
      <alignment vertical="center"/>
    </xf>
    <xf numFmtId="0" fontId="14" fillId="0" borderId="0" xfId="0" applyFont="1" applyAlignment="1">
      <alignment wrapText="1"/>
    </xf>
    <xf numFmtId="0" fontId="14" fillId="13" borderId="0" xfId="0" applyFont="1" applyFill="1" applyBorder="1" applyAlignment="1">
      <alignment wrapText="1"/>
    </xf>
    <xf numFmtId="9" fontId="14" fillId="13" borderId="0" xfId="1" applyFont="1" applyFill="1" applyBorder="1" applyAlignment="1">
      <alignment wrapText="1"/>
    </xf>
    <xf numFmtId="0" fontId="14" fillId="6" borderId="80" xfId="0" applyFont="1" applyFill="1" applyBorder="1" applyAlignment="1" applyProtection="1">
      <alignment horizontal="left" wrapText="1"/>
    </xf>
    <xf numFmtId="0" fontId="14" fillId="6" borderId="15" xfId="0" applyFont="1" applyFill="1" applyBorder="1" applyAlignment="1" applyProtection="1">
      <alignment horizontal="left" wrapText="1"/>
    </xf>
    <xf numFmtId="0" fontId="14" fillId="7" borderId="15" xfId="0" applyFont="1" applyFill="1" applyBorder="1" applyAlignment="1" applyProtection="1">
      <alignment horizontal="center" vertical="center" wrapText="1"/>
    </xf>
    <xf numFmtId="0" fontId="12" fillId="6" borderId="8" xfId="0" applyFont="1" applyFill="1" applyBorder="1" applyAlignment="1" applyProtection="1">
      <alignment horizontal="left" vertical="top" wrapText="1"/>
    </xf>
    <xf numFmtId="0" fontId="38" fillId="6" borderId="5" xfId="0" applyFont="1" applyFill="1" applyBorder="1" applyAlignment="1" applyProtection="1">
      <alignment horizontal="center" vertical="top" wrapText="1"/>
    </xf>
    <xf numFmtId="0" fontId="39" fillId="6" borderId="15" xfId="0" applyFont="1" applyFill="1" applyBorder="1" applyAlignment="1" applyProtection="1">
      <alignment horizontal="center" vertical="top" wrapText="1"/>
    </xf>
    <xf numFmtId="0" fontId="40" fillId="6" borderId="15" xfId="0" applyFont="1" applyFill="1" applyBorder="1" applyAlignment="1" applyProtection="1">
      <alignment horizontal="center" vertical="top" wrapText="1"/>
    </xf>
    <xf numFmtId="0" fontId="12" fillId="13" borderId="0" xfId="0" applyFont="1" applyFill="1" applyBorder="1" applyAlignment="1">
      <alignment vertical="center" wrapText="1"/>
    </xf>
    <xf numFmtId="9" fontId="12" fillId="13" borderId="0" xfId="0" applyNumberFormat="1" applyFont="1" applyFill="1" applyBorder="1" applyAlignment="1">
      <alignment vertical="center" wrapText="1"/>
    </xf>
    <xf numFmtId="9" fontId="12" fillId="13" borderId="0" xfId="0" applyNumberFormat="1" applyFont="1" applyFill="1" applyBorder="1"/>
    <xf numFmtId="9" fontId="12" fillId="0" borderId="0" xfId="0" applyNumberFormat="1" applyFont="1"/>
    <xf numFmtId="0" fontId="12" fillId="0" borderId="0" xfId="0" applyFont="1" applyAlignment="1">
      <alignment horizontal="center" wrapText="1"/>
    </xf>
    <xf numFmtId="0" fontId="12" fillId="13" borderId="0" xfId="0" applyFont="1" applyFill="1" applyBorder="1" applyAlignment="1">
      <alignment wrapText="1"/>
    </xf>
    <xf numFmtId="9" fontId="12" fillId="13" borderId="0" xfId="0" applyNumberFormat="1" applyFont="1" applyFill="1" applyBorder="1" applyAlignment="1">
      <alignment wrapText="1"/>
    </xf>
    <xf numFmtId="9" fontId="12" fillId="13" borderId="0" xfId="1" applyFont="1" applyFill="1" applyBorder="1" applyAlignment="1">
      <alignment wrapText="1"/>
    </xf>
    <xf numFmtId="0" fontId="12" fillId="0" borderId="0" xfId="0" applyFont="1" applyAlignment="1">
      <alignment wrapText="1"/>
    </xf>
    <xf numFmtId="0" fontId="14" fillId="6" borderId="0" xfId="0" applyFont="1" applyFill="1" applyBorder="1" applyAlignment="1" applyProtection="1">
      <alignment horizontal="left"/>
    </xf>
    <xf numFmtId="0" fontId="14" fillId="6" borderId="71" xfId="0" applyFont="1" applyFill="1" applyBorder="1" applyAlignment="1" applyProtection="1">
      <alignment horizontal="left" vertical="center" wrapText="1"/>
    </xf>
    <xf numFmtId="0" fontId="14" fillId="6" borderId="64" xfId="0" applyFont="1" applyFill="1" applyBorder="1" applyAlignment="1" applyProtection="1">
      <alignment horizontal="left"/>
    </xf>
    <xf numFmtId="0" fontId="14" fillId="6" borderId="0" xfId="0" applyFont="1" applyFill="1" applyBorder="1" applyAlignment="1" applyProtection="1">
      <alignment horizontal="left" vertical="center" wrapText="1"/>
    </xf>
    <xf numFmtId="0" fontId="14" fillId="6" borderId="0" xfId="0" applyFont="1" applyFill="1" applyBorder="1" applyAlignment="1" applyProtection="1">
      <alignment horizontal="center" vertical="center"/>
    </xf>
    <xf numFmtId="0" fontId="14" fillId="6" borderId="64" xfId="0" applyFont="1" applyFill="1" applyBorder="1" applyAlignment="1" applyProtection="1"/>
    <xf numFmtId="0" fontId="14" fillId="6" borderId="0" xfId="0" applyFont="1" applyFill="1" applyBorder="1" applyAlignment="1" applyProtection="1"/>
    <xf numFmtId="0" fontId="14" fillId="6" borderId="0" xfId="0" applyFont="1" applyFill="1" applyBorder="1" applyAlignment="1" applyProtection="1">
      <alignment vertical="center"/>
    </xf>
    <xf numFmtId="0" fontId="14" fillId="6" borderId="0" xfId="0" applyFont="1" applyFill="1" applyBorder="1" applyAlignment="1" applyProtection="1">
      <alignment horizontal="left" vertical="center"/>
    </xf>
    <xf numFmtId="14" fontId="14" fillId="6" borderId="0" xfId="0" applyNumberFormat="1" applyFont="1" applyFill="1" applyBorder="1" applyAlignment="1" applyProtection="1"/>
    <xf numFmtId="0" fontId="14" fillId="6" borderId="0" xfId="0" applyFont="1" applyFill="1" applyBorder="1" applyAlignment="1" applyProtection="1">
      <alignment horizontal="right" vertical="center" wrapText="1"/>
    </xf>
    <xf numFmtId="0" fontId="43" fillId="6" borderId="36" xfId="0" applyFont="1" applyFill="1" applyBorder="1" applyAlignment="1" applyProtection="1">
      <alignment horizontal="center" vertical="top" wrapText="1"/>
    </xf>
    <xf numFmtId="0" fontId="44" fillId="6" borderId="36" xfId="0" applyFont="1" applyFill="1" applyBorder="1" applyAlignment="1" applyProtection="1">
      <alignment horizontal="center" vertical="top" wrapText="1"/>
    </xf>
    <xf numFmtId="0" fontId="41" fillId="6" borderId="36" xfId="0" applyFont="1" applyFill="1" applyBorder="1" applyAlignment="1" applyProtection="1">
      <alignment horizontal="center" vertical="top" wrapText="1"/>
    </xf>
    <xf numFmtId="0" fontId="23" fillId="6" borderId="8" xfId="0" applyFont="1" applyFill="1" applyBorder="1" applyAlignment="1" applyProtection="1">
      <alignment vertical="center" wrapText="1"/>
    </xf>
    <xf numFmtId="9" fontId="23" fillId="5" borderId="3" xfId="0" applyNumberFormat="1" applyFont="1" applyFill="1" applyBorder="1" applyAlignment="1" applyProtection="1">
      <alignment horizontal="center" vertical="center"/>
    </xf>
    <xf numFmtId="9" fontId="45" fillId="3" borderId="14" xfId="0" applyNumberFormat="1" applyFont="1" applyFill="1" applyBorder="1" applyAlignment="1" applyProtection="1">
      <alignment horizontal="center" vertical="center"/>
    </xf>
    <xf numFmtId="9" fontId="45" fillId="4" borderId="14" xfId="0" applyNumberFormat="1" applyFont="1" applyFill="1" applyBorder="1" applyAlignment="1" applyProtection="1">
      <alignment horizontal="center" vertical="center"/>
    </xf>
    <xf numFmtId="9" fontId="21" fillId="9" borderId="14" xfId="0" applyNumberFormat="1" applyFont="1" applyFill="1" applyBorder="1" applyAlignment="1">
      <alignment horizontal="center" vertical="center"/>
    </xf>
    <xf numFmtId="0" fontId="23" fillId="6" borderId="8" xfId="0" applyFont="1" applyFill="1" applyBorder="1" applyAlignment="1" applyProtection="1">
      <alignment vertical="center"/>
    </xf>
    <xf numFmtId="0" fontId="23" fillId="5" borderId="3" xfId="0" applyFont="1" applyFill="1" applyBorder="1" applyAlignment="1" applyProtection="1">
      <alignment horizontal="center" vertical="center"/>
    </xf>
    <xf numFmtId="9" fontId="45" fillId="3" borderId="15" xfId="0" applyNumberFormat="1" applyFont="1" applyFill="1" applyBorder="1" applyAlignment="1" applyProtection="1">
      <alignment horizontal="center" vertical="center"/>
    </xf>
    <xf numFmtId="9" fontId="45" fillId="4" borderId="15" xfId="0" applyNumberFormat="1" applyFont="1" applyFill="1" applyBorder="1" applyAlignment="1" applyProtection="1">
      <alignment horizontal="center" vertical="center"/>
    </xf>
    <xf numFmtId="9" fontId="23" fillId="7" borderId="17" xfId="0" applyNumberFormat="1" applyFont="1" applyFill="1" applyBorder="1" applyAlignment="1" applyProtection="1">
      <alignment horizontal="center" vertical="center"/>
    </xf>
    <xf numFmtId="9" fontId="45" fillId="3" borderId="17" xfId="0" applyNumberFormat="1" applyFont="1" applyFill="1" applyBorder="1" applyAlignment="1" applyProtection="1">
      <alignment horizontal="center" vertical="center"/>
    </xf>
    <xf numFmtId="0" fontId="21" fillId="6" borderId="66" xfId="0" applyFont="1" applyFill="1" applyBorder="1" applyAlignment="1" applyProtection="1">
      <alignment horizontal="center" vertical="center" wrapText="1"/>
    </xf>
    <xf numFmtId="0" fontId="21" fillId="6" borderId="14" xfId="0" applyFont="1" applyFill="1" applyBorder="1" applyAlignment="1">
      <alignment horizontal="left" vertical="center" wrapText="1"/>
    </xf>
    <xf numFmtId="9" fontId="23" fillId="7" borderId="9" xfId="0" applyNumberFormat="1" applyFont="1" applyFill="1" applyBorder="1" applyAlignment="1" applyProtection="1">
      <alignment horizontal="center" vertical="center" wrapText="1"/>
    </xf>
    <xf numFmtId="9" fontId="45" fillId="3" borderId="9" xfId="0" applyNumberFormat="1" applyFont="1" applyFill="1" applyBorder="1" applyAlignment="1" applyProtection="1">
      <alignment horizontal="center" vertical="center" wrapText="1"/>
    </xf>
    <xf numFmtId="9" fontId="21" fillId="9" borderId="14" xfId="0" applyNumberFormat="1" applyFont="1" applyFill="1" applyBorder="1" applyAlignment="1">
      <alignment horizontal="center" vertical="center" wrapText="1"/>
    </xf>
    <xf numFmtId="9" fontId="21" fillId="10" borderId="82" xfId="0" applyNumberFormat="1" applyFont="1" applyFill="1" applyBorder="1" applyAlignment="1">
      <alignment horizontal="center" vertical="center" wrapText="1"/>
    </xf>
    <xf numFmtId="0" fontId="46" fillId="6" borderId="83" xfId="0" applyFont="1" applyFill="1" applyBorder="1" applyAlignment="1" applyProtection="1">
      <alignment horizontal="center" vertical="center" wrapText="1"/>
    </xf>
    <xf numFmtId="0" fontId="46" fillId="6" borderId="14" xfId="0" applyFont="1" applyFill="1" applyBorder="1" applyAlignment="1">
      <alignment horizontal="left" vertical="center" wrapText="1"/>
    </xf>
    <xf numFmtId="9" fontId="47" fillId="6" borderId="15" xfId="0" applyNumberFormat="1" applyFont="1" applyFill="1" applyBorder="1" applyAlignment="1" applyProtection="1">
      <alignment horizontal="center" vertical="center" wrapText="1"/>
    </xf>
    <xf numFmtId="0" fontId="47" fillId="6" borderId="8" xfId="0" applyFont="1" applyFill="1" applyBorder="1" applyAlignment="1" applyProtection="1">
      <alignment vertical="center" wrapText="1"/>
    </xf>
    <xf numFmtId="0" fontId="23" fillId="16" borderId="84" xfId="0" applyFont="1" applyFill="1" applyBorder="1" applyAlignment="1">
      <alignment vertical="center" wrapText="1"/>
    </xf>
    <xf numFmtId="0" fontId="21" fillId="6" borderId="66" xfId="0" applyFont="1" applyFill="1" applyBorder="1" applyAlignment="1" applyProtection="1">
      <alignment horizontal="center" vertical="center"/>
    </xf>
    <xf numFmtId="9" fontId="23" fillId="7" borderId="14" xfId="0" applyNumberFormat="1" applyFont="1" applyFill="1" applyBorder="1" applyAlignment="1" applyProtection="1">
      <alignment horizontal="center" vertical="center"/>
    </xf>
    <xf numFmtId="0" fontId="23" fillId="6" borderId="11" xfId="0" applyFont="1" applyFill="1" applyBorder="1" applyAlignment="1" applyProtection="1">
      <alignment vertical="center" wrapText="1"/>
    </xf>
    <xf numFmtId="0" fontId="23" fillId="5" borderId="10" xfId="0" applyFont="1" applyFill="1" applyBorder="1" applyAlignment="1" applyProtection="1">
      <alignment horizontal="center" vertical="center"/>
    </xf>
    <xf numFmtId="0" fontId="23" fillId="5" borderId="2" xfId="0" applyFont="1" applyFill="1" applyBorder="1" applyAlignment="1" applyProtection="1">
      <alignment horizontal="center" vertical="center"/>
    </xf>
    <xf numFmtId="0" fontId="23" fillId="16" borderId="79" xfId="0" applyFont="1" applyFill="1" applyBorder="1" applyAlignment="1"/>
    <xf numFmtId="0" fontId="23" fillId="16" borderId="2" xfId="0" applyFont="1" applyFill="1" applyBorder="1" applyAlignment="1" applyProtection="1">
      <alignment horizontal="center" vertical="center"/>
    </xf>
    <xf numFmtId="0" fontId="21" fillId="6" borderId="14" xfId="0" applyFont="1" applyFill="1" applyBorder="1" applyAlignment="1">
      <alignment horizontal="left" vertical="center"/>
    </xf>
    <xf numFmtId="9" fontId="23" fillId="7" borderId="14" xfId="0" applyNumberFormat="1" applyFont="1" applyFill="1" applyBorder="1" applyAlignment="1" applyProtection="1">
      <alignment horizontal="center" vertical="center" wrapText="1"/>
    </xf>
    <xf numFmtId="0" fontId="23" fillId="6" borderId="14" xfId="0" applyFont="1" applyFill="1" applyBorder="1" applyAlignment="1" applyProtection="1">
      <alignment vertical="center" wrapText="1"/>
    </xf>
    <xf numFmtId="9" fontId="23" fillId="2" borderId="15" xfId="0" applyNumberFormat="1" applyFont="1" applyFill="1" applyBorder="1" applyAlignment="1" applyProtection="1">
      <alignment horizontal="center" vertical="center" wrapText="1"/>
    </xf>
    <xf numFmtId="9" fontId="23" fillId="2" borderId="14" xfId="0" applyNumberFormat="1" applyFont="1" applyFill="1" applyBorder="1" applyAlignment="1" applyProtection="1">
      <alignment horizontal="center" vertical="center"/>
    </xf>
    <xf numFmtId="0" fontId="23" fillId="0" borderId="0" xfId="0" applyFont="1" applyBorder="1"/>
    <xf numFmtId="0" fontId="21" fillId="6" borderId="67" xfId="0" applyFont="1" applyFill="1" applyBorder="1" applyAlignment="1" applyProtection="1">
      <alignment horizontal="center" vertical="center" wrapText="1"/>
    </xf>
    <xf numFmtId="0" fontId="21" fillId="6" borderId="68" xfId="0" applyFont="1" applyFill="1" applyBorder="1" applyAlignment="1">
      <alignment horizontal="left" vertical="center" wrapText="1"/>
    </xf>
    <xf numFmtId="0" fontId="23" fillId="0" borderId="69" xfId="0" applyFont="1" applyBorder="1"/>
    <xf numFmtId="0" fontId="23" fillId="6" borderId="68" xfId="0" applyFont="1" applyFill="1" applyBorder="1" applyAlignment="1" applyProtection="1">
      <alignment vertical="center" wrapText="1"/>
    </xf>
    <xf numFmtId="0" fontId="23" fillId="5" borderId="12" xfId="0" applyFont="1" applyFill="1" applyBorder="1" applyAlignment="1" applyProtection="1">
      <alignment horizontal="center" vertical="center"/>
    </xf>
    <xf numFmtId="0" fontId="23" fillId="5" borderId="85" xfId="0" applyFont="1" applyFill="1" applyBorder="1" applyAlignment="1" applyProtection="1">
      <alignment horizontal="center" vertical="center"/>
    </xf>
    <xf numFmtId="0" fontId="23" fillId="5" borderId="13" xfId="0" applyFont="1" applyFill="1" applyBorder="1" applyAlignment="1" applyProtection="1">
      <alignment horizontal="center" vertical="center"/>
    </xf>
    <xf numFmtId="9" fontId="21" fillId="9" borderId="68" xfId="0" applyNumberFormat="1" applyFont="1" applyFill="1" applyBorder="1" applyAlignment="1">
      <alignment horizontal="center" vertical="center" wrapText="1"/>
    </xf>
    <xf numFmtId="0" fontId="23" fillId="16" borderId="86" xfId="0" applyFont="1" applyFill="1" applyBorder="1" applyAlignment="1"/>
    <xf numFmtId="0" fontId="13" fillId="6" borderId="61" xfId="0" applyFont="1" applyFill="1" applyBorder="1" applyAlignment="1"/>
    <xf numFmtId="0" fontId="42" fillId="6" borderId="62" xfId="0" applyFont="1" applyFill="1" applyBorder="1" applyAlignment="1"/>
    <xf numFmtId="0" fontId="36" fillId="6" borderId="62" xfId="0" applyFont="1" applyFill="1" applyBorder="1" applyAlignment="1"/>
    <xf numFmtId="0" fontId="36" fillId="6" borderId="63" xfId="0" applyFont="1" applyFill="1" applyBorder="1" applyAlignment="1"/>
    <xf numFmtId="0" fontId="36" fillId="6" borderId="64" xfId="0" applyFont="1" applyFill="1" applyBorder="1" applyAlignment="1">
      <alignment horizontal="left"/>
    </xf>
    <xf numFmtId="0" fontId="36" fillId="6" borderId="0" xfId="0" applyFont="1" applyFill="1" applyBorder="1" applyAlignment="1"/>
    <xf numFmtId="0" fontId="36" fillId="6" borderId="65" xfId="0" applyFont="1" applyFill="1" applyBorder="1" applyAlignment="1"/>
    <xf numFmtId="0" fontId="36" fillId="6" borderId="65" xfId="0" applyFont="1" applyFill="1" applyBorder="1" applyAlignment="1">
      <alignment horizontal="left" vertical="center"/>
    </xf>
    <xf numFmtId="0" fontId="36" fillId="6" borderId="65" xfId="0" applyFont="1" applyFill="1" applyBorder="1" applyAlignment="1" applyProtection="1">
      <alignment horizontal="left" vertical="center"/>
    </xf>
    <xf numFmtId="0" fontId="12" fillId="6" borderId="65" xfId="0" applyFont="1" applyFill="1" applyBorder="1" applyAlignment="1">
      <alignment horizontal="left" vertical="center"/>
    </xf>
    <xf numFmtId="0" fontId="12" fillId="6" borderId="75" xfId="0" applyFont="1" applyFill="1" applyBorder="1" applyAlignment="1">
      <alignment horizontal="left" vertical="center"/>
    </xf>
    <xf numFmtId="0" fontId="12" fillId="6" borderId="69" xfId="0" applyFont="1" applyFill="1" applyBorder="1" applyAlignment="1">
      <alignment horizontal="left" vertical="center"/>
    </xf>
    <xf numFmtId="0" fontId="12" fillId="6" borderId="70" xfId="0" applyFont="1" applyFill="1" applyBorder="1" applyAlignment="1">
      <alignment horizontal="left" vertical="center"/>
    </xf>
    <xf numFmtId="0" fontId="14" fillId="6" borderId="64" xfId="0" applyFont="1" applyFill="1" applyBorder="1" applyAlignment="1">
      <alignment horizontal="right" vertical="center"/>
    </xf>
    <xf numFmtId="0" fontId="14" fillId="6" borderId="0" xfId="0" applyFont="1" applyFill="1" applyBorder="1" applyAlignment="1">
      <alignment horizontal="left" vertical="center"/>
    </xf>
    <xf numFmtId="14" fontId="14" fillId="6" borderId="0" xfId="0" applyNumberFormat="1" applyFont="1" applyFill="1" applyBorder="1" applyAlignment="1" applyProtection="1">
      <alignment horizontal="left" vertical="center"/>
    </xf>
    <xf numFmtId="0" fontId="15" fillId="0" borderId="64" xfId="0" applyFont="1" applyBorder="1" applyAlignment="1">
      <alignment horizontal="left"/>
    </xf>
    <xf numFmtId="0" fontId="14" fillId="0" borderId="66" xfId="0" applyFont="1" applyBorder="1" applyAlignment="1">
      <alignment vertical="center" wrapText="1"/>
    </xf>
    <xf numFmtId="0" fontId="12" fillId="13" borderId="14" xfId="0" applyFont="1" applyFill="1" applyBorder="1" applyAlignment="1" applyProtection="1">
      <alignment horizontal="center" vertical="center" wrapText="1"/>
    </xf>
    <xf numFmtId="0" fontId="12" fillId="13" borderId="14" xfId="0" applyFont="1" applyFill="1" applyBorder="1" applyAlignment="1" applyProtection="1">
      <alignment horizontal="center" vertical="center"/>
    </xf>
    <xf numFmtId="0" fontId="21" fillId="13" borderId="92" xfId="0" applyFont="1" applyFill="1" applyBorder="1" applyAlignment="1">
      <alignment horizontal="left" vertical="top"/>
    </xf>
    <xf numFmtId="0" fontId="21" fillId="13" borderId="64" xfId="0" applyFont="1" applyFill="1" applyBorder="1" applyAlignment="1">
      <alignment horizontal="left" vertical="top"/>
    </xf>
    <xf numFmtId="0" fontId="21" fillId="13" borderId="92" xfId="0" applyFont="1" applyFill="1" applyBorder="1" applyAlignment="1" applyProtection="1">
      <alignment horizontal="left" vertical="top"/>
    </xf>
    <xf numFmtId="0" fontId="14" fillId="0" borderId="0" xfId="0" applyFont="1" applyBorder="1" applyAlignment="1">
      <alignment horizontal="center"/>
    </xf>
    <xf numFmtId="0" fontId="14" fillId="13" borderId="66" xfId="0" applyFont="1" applyFill="1" applyBorder="1" applyAlignment="1">
      <alignment vertical="top" wrapText="1"/>
    </xf>
    <xf numFmtId="0" fontId="12" fillId="13" borderId="14" xfId="0" applyFont="1" applyFill="1" applyBorder="1" applyAlignment="1">
      <alignment horizontal="center" vertical="top" wrapText="1"/>
    </xf>
    <xf numFmtId="0" fontId="14" fillId="0" borderId="66" xfId="0" applyFont="1" applyBorder="1" applyAlignment="1">
      <alignment horizontal="left" vertical="center" wrapText="1"/>
    </xf>
    <xf numFmtId="0" fontId="14" fillId="13" borderId="14" xfId="0" applyFont="1" applyFill="1" applyBorder="1" applyAlignment="1">
      <alignment horizontal="center" vertical="center" wrapText="1"/>
    </xf>
    <xf numFmtId="0" fontId="15" fillId="15" borderId="66" xfId="0" applyFont="1" applyFill="1" applyBorder="1" applyAlignment="1">
      <alignment vertical="center"/>
    </xf>
    <xf numFmtId="9" fontId="15" fillId="15" borderId="14" xfId="0" applyNumberFormat="1" applyFont="1" applyFill="1" applyBorder="1" applyAlignment="1">
      <alignment horizontal="center" vertical="center"/>
    </xf>
    <xf numFmtId="0" fontId="21" fillId="13" borderId="64" xfId="0" applyFont="1" applyFill="1" applyBorder="1" applyAlignment="1">
      <alignment horizontal="center" vertical="top"/>
    </xf>
    <xf numFmtId="0" fontId="21" fillId="13" borderId="5" xfId="0" applyFont="1" applyFill="1" applyBorder="1" applyAlignment="1">
      <alignment horizontal="left" vertical="top" wrapText="1"/>
    </xf>
    <xf numFmtId="0" fontId="33" fillId="8" borderId="17" xfId="0" applyFont="1" applyFill="1" applyBorder="1" applyAlignment="1">
      <alignment horizontal="right" vertical="center"/>
    </xf>
    <xf numFmtId="0" fontId="23" fillId="8" borderId="7" xfId="0" applyFont="1" applyFill="1" applyBorder="1" applyAlignment="1">
      <alignment horizontal="center"/>
    </xf>
    <xf numFmtId="0" fontId="23" fillId="8" borderId="2" xfId="0" applyFont="1" applyFill="1" applyBorder="1" applyAlignment="1">
      <alignment horizontal="center" vertical="top" wrapText="1"/>
    </xf>
    <xf numFmtId="0" fontId="23" fillId="8" borderId="0" xfId="0" applyFont="1" applyFill="1" applyBorder="1" applyAlignment="1">
      <alignment horizontal="center" vertical="top" wrapText="1"/>
    </xf>
    <xf numFmtId="0" fontId="28" fillId="13" borderId="6" xfId="0" applyFont="1" applyFill="1" applyBorder="1" applyAlignment="1">
      <alignment horizontal="center" vertical="center"/>
    </xf>
    <xf numFmtId="0" fontId="28" fillId="13" borderId="7" xfId="0" applyFont="1" applyFill="1" applyBorder="1" applyAlignment="1">
      <alignment horizontal="center" vertical="center"/>
    </xf>
    <xf numFmtId="9" fontId="23" fillId="8" borderId="0" xfId="1" applyFont="1" applyFill="1" applyBorder="1" applyAlignment="1">
      <alignment horizontal="center"/>
    </xf>
    <xf numFmtId="0" fontId="21" fillId="13" borderId="3" xfId="0" applyFont="1" applyFill="1" applyBorder="1" applyAlignment="1">
      <alignment horizontal="left" vertical="top" wrapText="1"/>
    </xf>
    <xf numFmtId="0" fontId="21" fillId="13" borderId="8" xfId="0" applyFont="1" applyFill="1" applyBorder="1" applyAlignment="1">
      <alignment horizontal="left" vertical="top" wrapText="1"/>
    </xf>
    <xf numFmtId="0" fontId="21" fillId="13" borderId="92" xfId="0" applyFont="1" applyFill="1" applyBorder="1" applyAlignment="1">
      <alignment horizontal="center" vertical="top"/>
    </xf>
    <xf numFmtId="0" fontId="21" fillId="13" borderId="80" xfId="0" applyFont="1" applyFill="1" applyBorder="1" applyAlignment="1">
      <alignment horizontal="center" vertical="top"/>
    </xf>
    <xf numFmtId="0" fontId="23" fillId="13" borderId="22" xfId="0" applyFont="1" applyFill="1" applyBorder="1" applyAlignment="1" applyProtection="1">
      <alignment horizontal="center" vertical="center"/>
      <protection locked="0"/>
    </xf>
    <xf numFmtId="0" fontId="23" fillId="13" borderId="23" xfId="0" applyFont="1" applyFill="1" applyBorder="1" applyAlignment="1" applyProtection="1">
      <alignment horizontal="center" vertical="center"/>
      <protection locked="0"/>
    </xf>
    <xf numFmtId="0" fontId="23" fillId="13" borderId="2" xfId="0" applyFont="1" applyFill="1" applyBorder="1" applyAlignment="1">
      <alignment horizontal="center" vertical="top" wrapText="1"/>
    </xf>
    <xf numFmtId="0" fontId="23" fillId="13" borderId="35" xfId="0" applyFont="1" applyFill="1" applyBorder="1" applyAlignment="1">
      <alignment horizontal="center"/>
    </xf>
    <xf numFmtId="0" fontId="23" fillId="13" borderId="19" xfId="0" applyFont="1" applyFill="1" applyBorder="1" applyAlignment="1">
      <alignment horizontal="center"/>
    </xf>
    <xf numFmtId="0" fontId="23" fillId="13" borderId="48" xfId="0" applyFont="1" applyFill="1" applyBorder="1" applyAlignment="1">
      <alignment horizontal="center"/>
    </xf>
    <xf numFmtId="0" fontId="28" fillId="13" borderId="0" xfId="0" applyFont="1" applyFill="1" applyBorder="1" applyAlignment="1">
      <alignment horizontal="center" vertical="center"/>
    </xf>
    <xf numFmtId="0" fontId="23" fillId="13" borderId="18" xfId="0" applyFont="1" applyFill="1" applyBorder="1" applyAlignment="1">
      <alignment horizontal="center"/>
    </xf>
    <xf numFmtId="0" fontId="23" fillId="13" borderId="24" xfId="0" applyFont="1" applyFill="1" applyBorder="1" applyAlignment="1">
      <alignment horizontal="center"/>
    </xf>
    <xf numFmtId="49" fontId="23" fillId="13" borderId="0" xfId="0" applyNumberFormat="1" applyFont="1" applyFill="1" applyBorder="1" applyAlignment="1" applyProtection="1">
      <alignment horizontal="center" vertical="top" wrapText="1"/>
      <protection locked="0"/>
    </xf>
    <xf numFmtId="0" fontId="23" fillId="13" borderId="0" xfId="0" applyFont="1" applyFill="1" applyBorder="1" applyAlignment="1">
      <alignment horizontal="center" vertical="top"/>
    </xf>
    <xf numFmtId="0" fontId="23" fillId="6" borderId="0" xfId="0" applyFont="1" applyFill="1" applyBorder="1" applyAlignment="1">
      <alignment horizontal="center"/>
    </xf>
    <xf numFmtId="0" fontId="23" fillId="8" borderId="0" xfId="0" applyFont="1" applyFill="1" applyBorder="1" applyAlignment="1">
      <alignment horizontal="center"/>
    </xf>
    <xf numFmtId="0" fontId="23" fillId="11" borderId="93" xfId="0" applyFont="1" applyFill="1" applyBorder="1" applyAlignment="1">
      <alignment horizontal="center"/>
    </xf>
    <xf numFmtId="0" fontId="23" fillId="11" borderId="65" xfId="0" applyFont="1" applyFill="1" applyBorder="1" applyAlignment="1">
      <alignment horizontal="center"/>
    </xf>
    <xf numFmtId="0" fontId="23" fillId="11" borderId="90" xfId="0" applyFont="1" applyFill="1" applyBorder="1" applyAlignment="1">
      <alignment horizontal="center"/>
    </xf>
    <xf numFmtId="0" fontId="23" fillId="11" borderId="19" xfId="0" applyFont="1" applyFill="1" applyBorder="1" applyAlignment="1" applyProtection="1">
      <alignment horizontal="center" vertical="top" wrapText="1"/>
    </xf>
    <xf numFmtId="0" fontId="23" fillId="11" borderId="49" xfId="0" applyFont="1" applyFill="1" applyBorder="1" applyAlignment="1" applyProtection="1">
      <alignment horizontal="center" vertical="top" wrapText="1"/>
    </xf>
    <xf numFmtId="9" fontId="21" fillId="8" borderId="93" xfId="1" applyFont="1" applyFill="1" applyBorder="1" applyAlignment="1">
      <alignment horizontal="center" vertical="center" wrapText="1"/>
    </xf>
    <xf numFmtId="9" fontId="21" fillId="8" borderId="65" xfId="1" applyFont="1" applyFill="1" applyBorder="1" applyAlignment="1">
      <alignment horizontal="center" vertical="center" wrapText="1"/>
    </xf>
    <xf numFmtId="9" fontId="21" fillId="8" borderId="94" xfId="1" applyFont="1" applyFill="1" applyBorder="1" applyAlignment="1">
      <alignment horizontal="center" vertical="center" wrapText="1"/>
    </xf>
    <xf numFmtId="9" fontId="21" fillId="8" borderId="90" xfId="1" applyFont="1" applyFill="1" applyBorder="1" applyAlignment="1">
      <alignment horizontal="center" vertical="center" wrapText="1"/>
    </xf>
    <xf numFmtId="0" fontId="23" fillId="13" borderId="35" xfId="0" applyFont="1" applyFill="1" applyBorder="1" applyAlignment="1" applyProtection="1">
      <alignment horizontal="center" vertical="center"/>
    </xf>
    <xf numFmtId="0" fontId="23" fillId="13" borderId="19" xfId="0" applyFont="1" applyFill="1" applyBorder="1" applyAlignment="1" applyProtection="1">
      <alignment horizontal="center" vertical="center"/>
    </xf>
    <xf numFmtId="0" fontId="23" fillId="13" borderId="48" xfId="0" applyFont="1" applyFill="1" applyBorder="1" applyAlignment="1" applyProtection="1">
      <alignment horizontal="center" vertical="center"/>
    </xf>
    <xf numFmtId="0" fontId="23" fillId="13" borderId="1" xfId="0" applyFont="1" applyFill="1" applyBorder="1" applyAlignment="1">
      <alignment horizontal="center" vertical="top" wrapText="1"/>
    </xf>
    <xf numFmtId="0" fontId="23" fillId="13" borderId="1" xfId="0" applyFont="1" applyFill="1" applyBorder="1" applyAlignment="1" applyProtection="1">
      <alignment horizontal="center" vertical="top" wrapText="1"/>
    </xf>
    <xf numFmtId="0" fontId="23" fillId="13" borderId="2" xfId="0" applyFont="1" applyFill="1" applyBorder="1" applyAlignment="1" applyProtection="1">
      <alignment horizontal="center" vertical="top" wrapText="1"/>
    </xf>
    <xf numFmtId="0" fontId="23" fillId="8" borderId="19" xfId="0" applyFont="1" applyFill="1" applyBorder="1" applyAlignment="1">
      <alignment horizontal="center"/>
    </xf>
    <xf numFmtId="0" fontId="20" fillId="8" borderId="0" xfId="0" applyFont="1" applyFill="1" applyBorder="1" applyAlignment="1">
      <alignment horizontal="center" vertical="center"/>
    </xf>
    <xf numFmtId="0" fontId="23" fillId="13" borderId="2" xfId="0" applyFont="1" applyFill="1" applyBorder="1" applyAlignment="1">
      <alignment horizontal="center"/>
    </xf>
    <xf numFmtId="9" fontId="23" fillId="8" borderId="41" xfId="1" applyFont="1" applyFill="1" applyBorder="1" applyAlignment="1">
      <alignment horizontal="center" vertical="center"/>
    </xf>
    <xf numFmtId="9" fontId="23" fillId="8" borderId="42" xfId="1" applyFont="1" applyFill="1" applyBorder="1" applyAlignment="1">
      <alignment horizontal="center" vertical="center"/>
    </xf>
    <xf numFmtId="0" fontId="23" fillId="8" borderId="24" xfId="0" applyFont="1" applyFill="1" applyBorder="1" applyAlignment="1">
      <alignment horizontal="center"/>
    </xf>
    <xf numFmtId="0" fontId="28" fillId="13" borderId="4" xfId="0" applyFont="1" applyFill="1" applyBorder="1" applyAlignment="1">
      <alignment horizontal="center" vertical="center"/>
    </xf>
    <xf numFmtId="0" fontId="23" fillId="8" borderId="2" xfId="0" applyFont="1" applyFill="1" applyBorder="1" applyAlignment="1">
      <alignment horizontal="center"/>
    </xf>
    <xf numFmtId="9" fontId="23" fillId="8" borderId="41" xfId="0" applyNumberFormat="1" applyFont="1" applyFill="1" applyBorder="1" applyAlignment="1">
      <alignment horizontal="center"/>
    </xf>
    <xf numFmtId="9" fontId="23" fillId="8" borderId="42" xfId="0" applyNumberFormat="1" applyFont="1" applyFill="1" applyBorder="1" applyAlignment="1">
      <alignment horizontal="center"/>
    </xf>
    <xf numFmtId="0" fontId="28" fillId="13" borderId="54" xfId="0" applyFont="1" applyFill="1" applyBorder="1" applyAlignment="1">
      <alignment horizontal="center" vertical="center"/>
    </xf>
    <xf numFmtId="0" fontId="28" fillId="13" borderId="55" xfId="0" applyFont="1" applyFill="1" applyBorder="1" applyAlignment="1">
      <alignment horizontal="center" vertical="center"/>
    </xf>
    <xf numFmtId="0" fontId="23" fillId="13" borderId="0" xfId="0" applyFont="1" applyFill="1" applyBorder="1" applyAlignment="1" applyProtection="1">
      <alignment horizontal="center" vertical="center"/>
    </xf>
    <xf numFmtId="0" fontId="21" fillId="13" borderId="92" xfId="0" applyFont="1" applyFill="1" applyBorder="1" applyAlignment="1">
      <alignment horizontal="left" vertical="top" wrapText="1"/>
    </xf>
    <xf numFmtId="0" fontId="21" fillId="13" borderId="80" xfId="0" applyFont="1" applyFill="1" applyBorder="1" applyAlignment="1">
      <alignment horizontal="left" vertical="top" wrapText="1"/>
    </xf>
    <xf numFmtId="9" fontId="25" fillId="8" borderId="45" xfId="1" applyFont="1" applyFill="1" applyBorder="1" applyAlignment="1">
      <alignment horizontal="center" vertical="center"/>
    </xf>
    <xf numFmtId="9" fontId="25" fillId="8" borderId="46" xfId="1" applyFont="1" applyFill="1" applyBorder="1" applyAlignment="1">
      <alignment horizontal="center" vertical="center"/>
    </xf>
    <xf numFmtId="9" fontId="25" fillId="8" borderId="47" xfId="1" applyFont="1" applyFill="1" applyBorder="1" applyAlignment="1">
      <alignment horizontal="center" vertical="center"/>
    </xf>
    <xf numFmtId="0" fontId="21" fillId="13" borderId="92" xfId="0" applyFont="1" applyFill="1" applyBorder="1" applyAlignment="1">
      <alignment horizontal="left" vertical="top"/>
    </xf>
    <xf numFmtId="0" fontId="21" fillId="13" borderId="64" xfId="0" applyFont="1" applyFill="1" applyBorder="1" applyAlignment="1">
      <alignment horizontal="left" vertical="top"/>
    </xf>
    <xf numFmtId="0" fontId="23" fillId="13" borderId="0" xfId="0" applyFont="1" applyFill="1" applyBorder="1" applyAlignment="1">
      <alignment horizontal="center"/>
    </xf>
    <xf numFmtId="0" fontId="23" fillId="11" borderId="2" xfId="0" applyFont="1" applyFill="1" applyBorder="1" applyAlignment="1">
      <alignment horizontal="center" vertical="top" wrapText="1"/>
    </xf>
    <xf numFmtId="0" fontId="23" fillId="13" borderId="56" xfId="0" applyFont="1" applyFill="1" applyBorder="1" applyAlignment="1" applyProtection="1">
      <alignment horizontal="center" vertical="center"/>
      <protection locked="0"/>
    </xf>
    <xf numFmtId="0" fontId="23" fillId="13" borderId="57" xfId="0" applyFont="1" applyFill="1" applyBorder="1" applyAlignment="1" applyProtection="1">
      <alignment horizontal="center" vertical="center"/>
      <protection locked="0"/>
    </xf>
    <xf numFmtId="0" fontId="23" fillId="13" borderId="25" xfId="0" applyFont="1" applyFill="1" applyBorder="1" applyAlignment="1">
      <alignment horizontal="center"/>
    </xf>
    <xf numFmtId="0" fontId="28" fillId="9" borderId="77" xfId="0" applyFont="1" applyFill="1" applyBorder="1" applyAlignment="1" applyProtection="1">
      <alignment horizontal="left" vertical="center" wrapText="1"/>
    </xf>
    <xf numFmtId="0" fontId="28" fillId="9" borderId="16" xfId="0" applyFont="1" applyFill="1" applyBorder="1" applyAlignment="1" applyProtection="1">
      <alignment horizontal="left" vertical="center" wrapText="1"/>
    </xf>
    <xf numFmtId="0" fontId="28" fillId="9" borderId="91" xfId="0" applyFont="1" applyFill="1" applyBorder="1" applyAlignment="1" applyProtection="1">
      <alignment horizontal="left" vertical="center" wrapText="1"/>
    </xf>
    <xf numFmtId="0" fontId="23" fillId="13" borderId="0" xfId="0" applyFont="1" applyFill="1" applyBorder="1" applyAlignment="1">
      <alignment horizontal="center" vertical="top" wrapText="1"/>
    </xf>
    <xf numFmtId="0" fontId="23" fillId="13" borderId="26" xfId="0" applyFont="1" applyFill="1" applyBorder="1" applyAlignment="1" applyProtection="1">
      <alignment horizontal="center" vertical="center"/>
      <protection locked="0"/>
    </xf>
    <xf numFmtId="0" fontId="23" fillId="13" borderId="27" xfId="0" applyFont="1" applyFill="1" applyBorder="1" applyAlignment="1" applyProtection="1">
      <alignment horizontal="center" vertical="center"/>
      <protection locked="0"/>
    </xf>
    <xf numFmtId="0" fontId="28" fillId="13" borderId="33" xfId="0" applyFont="1" applyFill="1" applyBorder="1" applyAlignment="1">
      <alignment horizontal="center" vertical="center"/>
    </xf>
    <xf numFmtId="0" fontId="21" fillId="13" borderId="80" xfId="0" applyFont="1" applyFill="1" applyBorder="1" applyAlignment="1">
      <alignment horizontal="left" vertical="top"/>
    </xf>
    <xf numFmtId="0" fontId="28" fillId="13" borderId="34" xfId="0" applyFont="1" applyFill="1" applyBorder="1" applyAlignment="1">
      <alignment horizontal="center" vertical="center"/>
    </xf>
    <xf numFmtId="0" fontId="31" fillId="13" borderId="17" xfId="0" applyFont="1" applyFill="1" applyBorder="1" applyAlignment="1">
      <alignment horizontal="right" vertical="center"/>
    </xf>
    <xf numFmtId="0" fontId="29" fillId="13" borderId="17" xfId="0" applyFont="1" applyFill="1" applyBorder="1" applyAlignment="1">
      <alignment horizontal="right" vertical="center"/>
    </xf>
    <xf numFmtId="0" fontId="34" fillId="13" borderId="17" xfId="0" applyFont="1" applyFill="1" applyBorder="1" applyAlignment="1">
      <alignment horizontal="right" vertical="center"/>
    </xf>
    <xf numFmtId="0" fontId="23" fillId="8" borderId="25" xfId="0" applyFont="1" applyFill="1" applyBorder="1" applyAlignment="1">
      <alignment horizontal="center"/>
    </xf>
    <xf numFmtId="0" fontId="29" fillId="13" borderId="5" xfId="0" applyFont="1" applyFill="1" applyBorder="1" applyAlignment="1">
      <alignment horizontal="right" vertical="center"/>
    </xf>
    <xf numFmtId="0" fontId="28" fillId="13" borderId="43" xfId="0" applyFont="1" applyFill="1" applyBorder="1" applyAlignment="1">
      <alignment horizontal="center" vertical="center"/>
    </xf>
    <xf numFmtId="0" fontId="28" fillId="13" borderId="44" xfId="0" applyFont="1" applyFill="1" applyBorder="1" applyAlignment="1">
      <alignment horizontal="center" vertical="center"/>
    </xf>
    <xf numFmtId="0" fontId="28" fillId="13" borderId="28" xfId="0" applyFont="1" applyFill="1" applyBorder="1" applyAlignment="1">
      <alignment horizontal="center" vertical="center"/>
    </xf>
    <xf numFmtId="0" fontId="28" fillId="13" borderId="21" xfId="0" applyFont="1" applyFill="1" applyBorder="1" applyAlignment="1">
      <alignment horizontal="center" vertical="center"/>
    </xf>
    <xf numFmtId="0" fontId="28" fillId="13" borderId="25" xfId="0" applyFont="1" applyFill="1" applyBorder="1" applyAlignment="1">
      <alignment horizontal="center" vertical="center"/>
    </xf>
    <xf numFmtId="0" fontId="28" fillId="13" borderId="19" xfId="0" applyFont="1" applyFill="1" applyBorder="1" applyAlignment="1">
      <alignment horizontal="center" vertical="center"/>
    </xf>
    <xf numFmtId="0" fontId="32" fillId="13" borderId="17" xfId="0" applyFont="1" applyFill="1" applyBorder="1" applyAlignment="1">
      <alignment horizontal="right" vertical="center"/>
    </xf>
    <xf numFmtId="0" fontId="23" fillId="8" borderId="2" xfId="0" applyFont="1" applyFill="1" applyBorder="1" applyAlignment="1">
      <alignment horizontal="center" vertical="top"/>
    </xf>
    <xf numFmtId="0" fontId="23" fillId="8" borderId="0" xfId="0" applyFont="1" applyFill="1" applyBorder="1" applyAlignment="1">
      <alignment horizontal="center" vertical="top"/>
    </xf>
    <xf numFmtId="0" fontId="23" fillId="8" borderId="2" xfId="0" applyFont="1" applyFill="1" applyBorder="1" applyAlignment="1">
      <alignment horizontal="center" wrapText="1"/>
    </xf>
    <xf numFmtId="0" fontId="23" fillId="8" borderId="0" xfId="0" applyFont="1" applyFill="1" applyBorder="1" applyAlignment="1">
      <alignment horizontal="center" wrapText="1"/>
    </xf>
    <xf numFmtId="9" fontId="23" fillId="8" borderId="0" xfId="1" applyFont="1" applyFill="1" applyBorder="1" applyAlignment="1">
      <alignment horizontal="center" vertical="center"/>
    </xf>
    <xf numFmtId="0" fontId="23" fillId="13" borderId="21" xfId="0" applyFont="1" applyFill="1" applyBorder="1" applyAlignment="1">
      <alignment horizontal="center"/>
    </xf>
    <xf numFmtId="0" fontId="23" fillId="8" borderId="21" xfId="0" applyFont="1" applyFill="1" applyBorder="1" applyAlignment="1">
      <alignment horizontal="center"/>
    </xf>
    <xf numFmtId="0" fontId="23" fillId="13" borderId="53" xfId="0" applyFont="1" applyFill="1" applyBorder="1" applyAlignment="1">
      <alignment horizontal="center"/>
    </xf>
    <xf numFmtId="9" fontId="21" fillId="8" borderId="2" xfId="1" applyFont="1" applyFill="1" applyBorder="1" applyAlignment="1">
      <alignment horizontal="center" vertical="top" wrapText="1"/>
    </xf>
    <xf numFmtId="9" fontId="23" fillId="8" borderId="0" xfId="1" applyFont="1" applyFill="1" applyBorder="1" applyAlignment="1">
      <alignment horizontal="center" vertical="top" wrapText="1"/>
    </xf>
    <xf numFmtId="0" fontId="14" fillId="6" borderId="64" xfId="0" applyFont="1" applyFill="1" applyBorder="1" applyAlignment="1">
      <alignment horizontal="right"/>
    </xf>
    <xf numFmtId="0" fontId="14" fillId="6" borderId="0" xfId="0" applyFont="1" applyFill="1" applyBorder="1" applyAlignment="1">
      <alignment horizontal="right"/>
    </xf>
    <xf numFmtId="0" fontId="12" fillId="6" borderId="89" xfId="0" applyFont="1" applyFill="1" applyBorder="1" applyAlignment="1">
      <alignment horizontal="center"/>
    </xf>
    <xf numFmtId="0" fontId="12" fillId="6" borderId="0" xfId="0" applyFont="1" applyFill="1" applyBorder="1" applyAlignment="1">
      <alignment horizontal="center"/>
    </xf>
    <xf numFmtId="9" fontId="12" fillId="6" borderId="89" xfId="1" applyFont="1" applyFill="1" applyBorder="1" applyAlignment="1">
      <alignment horizontal="center"/>
    </xf>
    <xf numFmtId="9" fontId="12" fillId="6" borderId="0" xfId="1" applyFont="1" applyFill="1" applyBorder="1" applyAlignment="1">
      <alignment horizontal="center"/>
    </xf>
    <xf numFmtId="0" fontId="15" fillId="6" borderId="64" xfId="0" applyFont="1" applyFill="1" applyBorder="1" applyAlignment="1">
      <alignment horizontal="center" vertical="top"/>
    </xf>
    <xf numFmtId="0" fontId="15" fillId="6" borderId="0" xfId="0" applyFont="1" applyFill="1" applyBorder="1" applyAlignment="1">
      <alignment horizontal="center" vertical="top"/>
    </xf>
    <xf numFmtId="0" fontId="12" fillId="6" borderId="64" xfId="0" applyFont="1" applyFill="1" applyBorder="1" applyAlignment="1">
      <alignment horizontal="center" vertical="top"/>
    </xf>
    <xf numFmtId="0" fontId="12" fillId="6" borderId="0" xfId="0" applyFont="1" applyFill="1" applyBorder="1" applyAlignment="1">
      <alignment horizontal="center" vertical="top"/>
    </xf>
    <xf numFmtId="0" fontId="14" fillId="6" borderId="29" xfId="0" applyFont="1" applyFill="1" applyBorder="1" applyAlignment="1" applyProtection="1">
      <alignment horizontal="left"/>
      <protection locked="0"/>
    </xf>
    <xf numFmtId="0" fontId="14" fillId="6" borderId="30" xfId="0" applyFont="1" applyFill="1" applyBorder="1" applyAlignment="1" applyProtection="1">
      <alignment horizontal="left"/>
      <protection locked="0"/>
    </xf>
    <xf numFmtId="0" fontId="14" fillId="6" borderId="31" xfId="0" applyFont="1" applyFill="1" applyBorder="1" applyAlignment="1" applyProtection="1">
      <alignment horizontal="left"/>
      <protection locked="0"/>
    </xf>
    <xf numFmtId="0" fontId="14" fillId="6" borderId="30" xfId="0" applyFont="1" applyFill="1" applyBorder="1" applyAlignment="1">
      <alignment horizontal="center"/>
    </xf>
    <xf numFmtId="0" fontId="12" fillId="6" borderId="30" xfId="0" applyFont="1" applyFill="1" applyBorder="1" applyAlignment="1">
      <alignment horizontal="center"/>
    </xf>
    <xf numFmtId="14" fontId="14" fillId="6" borderId="29" xfId="0" applyNumberFormat="1" applyFont="1" applyFill="1" applyBorder="1" applyAlignment="1" applyProtection="1">
      <alignment horizontal="left"/>
      <protection locked="0"/>
    </xf>
    <xf numFmtId="14" fontId="14" fillId="6" borderId="30" xfId="0" applyNumberFormat="1" applyFont="1" applyFill="1" applyBorder="1" applyAlignment="1" applyProtection="1">
      <alignment horizontal="left"/>
      <protection locked="0"/>
    </xf>
    <xf numFmtId="14" fontId="14" fillId="6" borderId="31" xfId="0" applyNumberFormat="1" applyFont="1" applyFill="1" applyBorder="1" applyAlignment="1" applyProtection="1">
      <alignment horizontal="left"/>
      <protection locked="0"/>
    </xf>
    <xf numFmtId="0" fontId="13" fillId="6" borderId="87" xfId="0" applyFont="1" applyFill="1" applyBorder="1" applyAlignment="1">
      <alignment horizontal="left" vertical="center"/>
    </xf>
    <xf numFmtId="0" fontId="13" fillId="6" borderId="89" xfId="0" applyFont="1" applyFill="1" applyBorder="1" applyAlignment="1">
      <alignment horizontal="left" vertical="center"/>
    </xf>
    <xf numFmtId="0" fontId="12" fillId="6" borderId="88" xfId="0" applyFont="1" applyFill="1" applyBorder="1" applyAlignment="1">
      <alignment horizontal="center"/>
    </xf>
    <xf numFmtId="0" fontId="12" fillId="6" borderId="65" xfId="0" applyFont="1" applyFill="1" applyBorder="1" applyAlignment="1">
      <alignment horizontal="center"/>
    </xf>
    <xf numFmtId="0" fontId="12" fillId="6" borderId="90" xfId="0" applyFont="1" applyFill="1" applyBorder="1" applyAlignment="1">
      <alignment horizontal="center"/>
    </xf>
    <xf numFmtId="0" fontId="24" fillId="13" borderId="0" xfId="0" applyFont="1" applyFill="1" applyBorder="1" applyAlignment="1">
      <alignment horizontal="center" vertical="center" wrapText="1"/>
    </xf>
    <xf numFmtId="0" fontId="23" fillId="11" borderId="7" xfId="0" applyFont="1" applyFill="1" applyBorder="1" applyAlignment="1">
      <alignment horizontal="center"/>
    </xf>
    <xf numFmtId="0" fontId="21" fillId="13" borderId="92" xfId="0" applyFont="1" applyFill="1" applyBorder="1" applyAlignment="1" applyProtection="1">
      <alignment horizontal="left" vertical="top"/>
    </xf>
    <xf numFmtId="0" fontId="21" fillId="13" borderId="64" xfId="0" applyFont="1" applyFill="1" applyBorder="1" applyAlignment="1" applyProtection="1">
      <alignment horizontal="left" vertical="top"/>
    </xf>
    <xf numFmtId="0" fontId="21" fillId="13" borderId="80" xfId="0" applyFont="1" applyFill="1" applyBorder="1" applyAlignment="1" applyProtection="1">
      <alignment horizontal="left" vertical="top"/>
    </xf>
    <xf numFmtId="0" fontId="12" fillId="0" borderId="0" xfId="0" applyFont="1" applyAlignment="1">
      <alignment horizontal="center"/>
    </xf>
    <xf numFmtId="0" fontId="12" fillId="0" borderId="20" xfId="0" applyFont="1" applyBorder="1" applyAlignment="1">
      <alignment horizontal="center"/>
    </xf>
    <xf numFmtId="0" fontId="12" fillId="0" borderId="0" xfId="0" applyFont="1" applyAlignment="1">
      <alignment horizontal="center" vertical="top"/>
    </xf>
    <xf numFmtId="9" fontId="21" fillId="8" borderId="98" xfId="1" applyFont="1" applyFill="1" applyBorder="1" applyAlignment="1">
      <alignment horizontal="center" vertical="center" wrapText="1"/>
    </xf>
    <xf numFmtId="0" fontId="23" fillId="8" borderId="9"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23" fillId="8" borderId="15" xfId="0" applyFont="1" applyFill="1" applyBorder="1" applyAlignment="1">
      <alignment horizontal="center" vertical="center" wrapText="1"/>
    </xf>
    <xf numFmtId="0" fontId="23" fillId="8" borderId="97" xfId="0" applyFont="1" applyFill="1" applyBorder="1" applyAlignment="1">
      <alignment horizontal="center" vertical="center" wrapText="1"/>
    </xf>
    <xf numFmtId="0" fontId="18" fillId="6" borderId="16" xfId="0" applyFont="1" applyFill="1" applyBorder="1" applyAlignment="1">
      <alignment horizontal="center" vertical="justify"/>
    </xf>
    <xf numFmtId="0" fontId="19" fillId="6" borderId="16" xfId="0" applyFont="1" applyFill="1" applyBorder="1" applyAlignment="1">
      <alignment horizontal="center" vertical="justify"/>
    </xf>
    <xf numFmtId="0" fontId="42" fillId="6" borderId="87" xfId="0" applyFont="1" applyFill="1" applyBorder="1" applyAlignment="1" applyProtection="1">
      <alignment horizontal="left" vertical="center"/>
    </xf>
    <xf numFmtId="0" fontId="42" fillId="6" borderId="89" xfId="0" applyFont="1" applyFill="1" applyBorder="1" applyAlignment="1" applyProtection="1">
      <alignment horizontal="left" vertical="center"/>
    </xf>
    <xf numFmtId="0" fontId="0" fillId="0" borderId="89" xfId="0" applyBorder="1" applyAlignment="1"/>
    <xf numFmtId="0" fontId="0" fillId="0" borderId="88" xfId="0" applyBorder="1" applyAlignment="1"/>
    <xf numFmtId="9" fontId="23" fillId="7" borderId="9" xfId="0" applyNumberFormat="1" applyFont="1" applyFill="1" applyBorder="1" applyAlignment="1" applyProtection="1">
      <alignment horizontal="center" vertical="center"/>
    </xf>
    <xf numFmtId="9" fontId="23" fillId="7" borderId="15" xfId="0" applyNumberFormat="1" applyFont="1" applyFill="1" applyBorder="1" applyAlignment="1" applyProtection="1">
      <alignment horizontal="center" vertical="center"/>
    </xf>
    <xf numFmtId="0" fontId="23" fillId="6" borderId="37" xfId="0" applyFont="1" applyFill="1" applyBorder="1" applyAlignment="1" applyProtection="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4" fillId="6" borderId="64" xfId="0" applyFont="1" applyFill="1" applyBorder="1" applyAlignment="1" applyProtection="1">
      <alignment horizontal="right" vertical="center"/>
    </xf>
    <xf numFmtId="0" fontId="14" fillId="6" borderId="0" xfId="0" applyFont="1" applyFill="1" applyBorder="1" applyAlignment="1" applyProtection="1">
      <alignment horizontal="right" vertical="center"/>
    </xf>
    <xf numFmtId="14" fontId="14" fillId="6" borderId="72" xfId="0" applyNumberFormat="1" applyFont="1" applyFill="1" applyBorder="1" applyAlignment="1" applyProtection="1">
      <alignment horizontal="left" vertical="center" wrapText="1"/>
    </xf>
    <xf numFmtId="14" fontId="14" fillId="6" borderId="74" xfId="0" applyNumberFormat="1" applyFont="1" applyFill="1" applyBorder="1" applyAlignment="1" applyProtection="1">
      <alignment horizontal="left" vertical="center" wrapText="1"/>
    </xf>
    <xf numFmtId="0" fontId="14" fillId="6" borderId="72" xfId="0" applyFont="1" applyFill="1" applyBorder="1" applyAlignment="1" applyProtection="1">
      <alignment horizontal="left" vertical="center" wrapText="1"/>
    </xf>
    <xf numFmtId="0" fontId="14" fillId="6" borderId="74" xfId="0" applyFont="1" applyFill="1" applyBorder="1" applyAlignment="1" applyProtection="1">
      <alignment horizontal="left" vertical="center" wrapText="1"/>
    </xf>
    <xf numFmtId="0" fontId="12" fillId="0" borderId="0" xfId="0" applyFont="1" applyBorder="1" applyAlignment="1">
      <alignment horizontal="center"/>
    </xf>
    <xf numFmtId="0" fontId="28" fillId="9" borderId="10" xfId="0" applyFont="1" applyFill="1" applyBorder="1" applyAlignment="1" applyProtection="1">
      <alignment horizontal="center" vertical="center" wrapText="1"/>
    </xf>
    <xf numFmtId="0" fontId="28" fillId="9" borderId="16" xfId="0" applyFont="1" applyFill="1" applyBorder="1" applyAlignment="1" applyProtection="1">
      <alignment horizontal="center" vertical="center" wrapText="1"/>
    </xf>
    <xf numFmtId="0" fontId="14" fillId="7" borderId="36"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wrapText="1"/>
    </xf>
    <xf numFmtId="0" fontId="14" fillId="6" borderId="32" xfId="0" applyFont="1" applyFill="1" applyBorder="1" applyAlignment="1" applyProtection="1">
      <alignment horizontal="left" wrapText="1"/>
    </xf>
    <xf numFmtId="0" fontId="14" fillId="6" borderId="17" xfId="0" applyFont="1" applyFill="1" applyBorder="1" applyAlignment="1" applyProtection="1">
      <alignment horizontal="left" wrapText="1"/>
    </xf>
    <xf numFmtId="0" fontId="12" fillId="6" borderId="75" xfId="0" applyFont="1" applyFill="1" applyBorder="1" applyAlignment="1" applyProtection="1">
      <alignment horizontal="center"/>
    </xf>
    <xf numFmtId="0" fontId="12" fillId="6" borderId="69" xfId="0" applyFont="1" applyFill="1" applyBorder="1" applyAlignment="1" applyProtection="1">
      <alignment horizontal="center"/>
    </xf>
    <xf numFmtId="0" fontId="36" fillId="6" borderId="36" xfId="0" applyFont="1" applyFill="1" applyBorder="1" applyAlignment="1" applyProtection="1">
      <alignment horizontal="left" wrapText="1"/>
    </xf>
    <xf numFmtId="0" fontId="36" fillId="6" borderId="17" xfId="0" applyFont="1" applyFill="1" applyBorder="1" applyAlignment="1" applyProtection="1">
      <alignment horizontal="left" wrapText="1"/>
    </xf>
    <xf numFmtId="0" fontId="21" fillId="6" borderId="14" xfId="0" applyFont="1" applyFill="1" applyBorder="1" applyAlignment="1">
      <alignment horizontal="left" vertical="center" wrapText="1"/>
    </xf>
    <xf numFmtId="0" fontId="21" fillId="6" borderId="76" xfId="0" applyFont="1" applyFill="1" applyBorder="1" applyAlignment="1" applyProtection="1">
      <alignment horizontal="center" vertical="center"/>
    </xf>
    <xf numFmtId="0" fontId="21" fillId="6" borderId="83" xfId="0" applyFont="1" applyFill="1" applyBorder="1" applyAlignment="1" applyProtection="1">
      <alignment horizontal="center" vertical="center"/>
    </xf>
    <xf numFmtId="9" fontId="21" fillId="10" borderId="82" xfId="0" applyNumberFormat="1" applyFont="1" applyFill="1" applyBorder="1" applyAlignment="1">
      <alignment horizontal="center" vertical="center"/>
    </xf>
    <xf numFmtId="0" fontId="21" fillId="10" borderId="82" xfId="0" applyFont="1" applyFill="1" applyBorder="1" applyAlignment="1">
      <alignment horizontal="center" vertical="center"/>
    </xf>
    <xf numFmtId="9" fontId="21" fillId="10" borderId="84" xfId="0" applyNumberFormat="1" applyFont="1" applyFill="1" applyBorder="1" applyAlignment="1">
      <alignment horizontal="center" vertical="center"/>
    </xf>
    <xf numFmtId="0" fontId="21" fillId="10" borderId="81" xfId="0" applyFont="1" applyFill="1" applyBorder="1" applyAlignment="1">
      <alignment horizontal="center" vertical="center"/>
    </xf>
    <xf numFmtId="0" fontId="21" fillId="9" borderId="17" xfId="0" applyFont="1" applyFill="1" applyBorder="1" applyAlignment="1">
      <alignment horizontal="center" vertical="center" textRotation="180" wrapText="1"/>
    </xf>
    <xf numFmtId="0" fontId="21" fillId="9" borderId="15" xfId="0" applyFont="1" applyFill="1" applyBorder="1" applyAlignment="1">
      <alignment horizontal="center" vertical="center" textRotation="180" wrapText="1"/>
    </xf>
    <xf numFmtId="0" fontId="21" fillId="14" borderId="79" xfId="0" applyFont="1" applyFill="1" applyBorder="1" applyAlignment="1" applyProtection="1">
      <alignment horizontal="center" vertical="center" textRotation="180" wrapText="1"/>
    </xf>
    <xf numFmtId="0" fontId="21" fillId="14" borderId="81" xfId="0" applyFont="1" applyFill="1" applyBorder="1" applyAlignment="1" applyProtection="1">
      <alignment horizontal="center" vertical="center" textRotation="180" wrapText="1"/>
    </xf>
    <xf numFmtId="0" fontId="35" fillId="12" borderId="37" xfId="0" applyFont="1" applyFill="1" applyBorder="1" applyAlignment="1">
      <alignment horizontal="center" vertical="center"/>
    </xf>
    <xf numFmtId="0" fontId="35" fillId="12" borderId="39" xfId="0" applyFont="1" applyFill="1" applyBorder="1" applyAlignment="1">
      <alignment horizontal="center" vertical="center"/>
    </xf>
    <xf numFmtId="0" fontId="36" fillId="6" borderId="78" xfId="0" applyFont="1" applyFill="1" applyBorder="1" applyAlignment="1" applyProtection="1">
      <alignment horizontal="center" textRotation="180" wrapText="1"/>
    </xf>
    <xf numFmtId="0" fontId="36" fillId="6" borderId="64" xfId="0" applyFont="1" applyFill="1" applyBorder="1" applyAlignment="1" applyProtection="1">
      <alignment horizontal="center" textRotation="180" wrapText="1"/>
    </xf>
    <xf numFmtId="0" fontId="3" fillId="0" borderId="0" xfId="0" applyFont="1" applyFill="1" applyBorder="1" applyAlignment="1">
      <alignment horizontal="left" vertical="center" wrapText="1"/>
    </xf>
    <xf numFmtId="0" fontId="21" fillId="0" borderId="0" xfId="0" applyFont="1" applyBorder="1" applyAlignment="1">
      <alignment horizontal="left" vertical="top"/>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8" xfId="0" applyFont="1" applyBorder="1" applyAlignment="1">
      <alignment horizontal="left" vertical="center" wrapText="1"/>
    </xf>
    <xf numFmtId="0" fontId="8" fillId="0" borderId="0" xfId="0" applyFont="1" applyBorder="1" applyAlignment="1">
      <alignment horizontal="center"/>
    </xf>
    <xf numFmtId="0" fontId="8" fillId="0" borderId="65"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4" fillId="6" borderId="72" xfId="0" applyFont="1" applyFill="1" applyBorder="1" applyAlignment="1">
      <alignment horizontal="left" vertical="center"/>
    </xf>
    <xf numFmtId="0" fontId="14" fillId="6" borderId="73" xfId="0" applyFont="1" applyFill="1" applyBorder="1" applyAlignment="1">
      <alignment horizontal="left" vertical="center"/>
    </xf>
    <xf numFmtId="0" fontId="14" fillId="6" borderId="74" xfId="0" applyFont="1" applyFill="1" applyBorder="1" applyAlignment="1">
      <alignment horizontal="left" vertical="center"/>
    </xf>
    <xf numFmtId="0" fontId="14" fillId="6" borderId="0" xfId="0" applyFont="1" applyFill="1" applyBorder="1" applyAlignment="1">
      <alignment horizontal="right" vertical="center"/>
    </xf>
    <xf numFmtId="14" fontId="14" fillId="6" borderId="72" xfId="0" applyNumberFormat="1" applyFont="1" applyFill="1" applyBorder="1" applyAlignment="1">
      <alignment horizontal="left" vertical="center"/>
    </xf>
    <xf numFmtId="14" fontId="14" fillId="6" borderId="73" xfId="0" applyNumberFormat="1" applyFont="1" applyFill="1" applyBorder="1" applyAlignment="1">
      <alignment horizontal="left" vertical="center"/>
    </xf>
    <xf numFmtId="14" fontId="14" fillId="6" borderId="74" xfId="0" applyNumberFormat="1" applyFont="1" applyFill="1" applyBorder="1" applyAlignment="1">
      <alignment horizontal="left" vertical="center"/>
    </xf>
    <xf numFmtId="0" fontId="11" fillId="0" borderId="0" xfId="0" applyFont="1" applyBorder="1" applyAlignment="1" applyProtection="1">
      <alignment horizontal="center" wrapText="1"/>
    </xf>
    <xf numFmtId="0" fontId="0" fillId="0" borderId="0" xfId="0" applyBorder="1" applyAlignment="1" applyProtection="1">
      <alignment horizontal="center" wrapText="1"/>
    </xf>
    <xf numFmtId="0" fontId="11" fillId="0" borderId="5" xfId="0" applyFont="1" applyBorder="1" applyAlignment="1" applyProtection="1">
      <alignment horizontal="center" wrapText="1"/>
    </xf>
    <xf numFmtId="0" fontId="14" fillId="13" borderId="10" xfId="0" applyFont="1" applyFill="1" applyBorder="1" applyAlignment="1">
      <alignment horizontal="center" vertical="center" wrapText="1"/>
    </xf>
    <xf numFmtId="0" fontId="14" fillId="13" borderId="11" xfId="0" applyFont="1" applyFill="1" applyBorder="1" applyAlignment="1">
      <alignment horizontal="center" vertical="center" wrapText="1"/>
    </xf>
    <xf numFmtId="9" fontId="15" fillId="15" borderId="77" xfId="0" applyNumberFormat="1" applyFont="1" applyFill="1" applyBorder="1" applyAlignment="1">
      <alignment horizontal="center" vertical="center"/>
    </xf>
    <xf numFmtId="0" fontId="15" fillId="15" borderId="11" xfId="0" applyFont="1" applyFill="1" applyBorder="1" applyAlignment="1">
      <alignment horizontal="center" vertical="center"/>
    </xf>
    <xf numFmtId="0" fontId="14" fillId="0" borderId="14" xfId="0" applyFont="1" applyBorder="1" applyAlignment="1">
      <alignment horizontal="center" vertical="center" wrapText="1"/>
    </xf>
    <xf numFmtId="9" fontId="15" fillId="15" borderId="10" xfId="0" applyNumberFormat="1" applyFont="1" applyFill="1" applyBorder="1" applyAlignment="1">
      <alignment horizontal="center" vertical="center"/>
    </xf>
    <xf numFmtId="9" fontId="15" fillId="15" borderId="11" xfId="0" applyNumberFormat="1" applyFont="1" applyFill="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0" xfId="0" applyFont="1" applyBorder="1" applyAlignment="1">
      <alignment horizontal="left" vertical="center" wrapText="1"/>
    </xf>
    <xf numFmtId="0" fontId="23" fillId="0" borderId="7" xfId="0" applyFont="1" applyBorder="1" applyAlignment="1">
      <alignment horizontal="left" vertical="center" wrapText="1"/>
    </xf>
    <xf numFmtId="0" fontId="23" fillId="0" borderId="1" xfId="0" applyFont="1" applyBorder="1" applyAlignment="1">
      <alignment horizontal="left" vertical="center" wrapText="1"/>
    </xf>
    <xf numFmtId="0" fontId="23" fillId="0" borderId="0" xfId="0" applyFont="1" applyAlignment="1">
      <alignment wrapText="1"/>
    </xf>
    <xf numFmtId="0" fontId="23" fillId="0" borderId="0" xfId="0" applyFont="1" applyAlignment="1"/>
  </cellXfs>
  <cellStyles count="2">
    <cellStyle name="Procent" xfId="1" builtinId="5"/>
    <cellStyle name="Standa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00000"/>
      <rgbColor rgb="00008000"/>
      <rgbColor rgb="00000080"/>
      <rgbColor rgb="00808000"/>
      <rgbColor rgb="00800080"/>
      <rgbColor rgb="00008080"/>
      <rgbColor rgb="00C0C0C0"/>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33"/>
      <rgbColor rgb="00FFFF99"/>
      <rgbColor rgb="0099CCFF"/>
      <rgbColor rgb="00FF99CC"/>
      <rgbColor rgb="00CC99FF"/>
      <rgbColor rgb="00E68900"/>
      <rgbColor rgb="003366FF"/>
      <rgbColor rgb="0033CCCC"/>
      <rgbColor rgb="0099CC00"/>
      <rgbColor rgb="00FFCC00"/>
      <rgbColor rgb="00FF5E08"/>
      <rgbColor rgb="00FF781D"/>
      <rgbColor rgb="00666699"/>
      <rgbColor rgb="00969696"/>
      <rgbColor rgb="00003366"/>
      <rgbColor rgb="0000CC00"/>
      <rgbColor rgb="00003300"/>
      <rgbColor rgb="00333300"/>
      <rgbColor rgb="00993300"/>
      <rgbColor rgb="00993366"/>
      <rgbColor rgb="00333399"/>
      <rgbColor rgb="00333333"/>
    </indexedColors>
    <mruColors>
      <color rgb="FFA6A6A6"/>
      <color rgb="FF92D050"/>
      <color rgb="FF16BA16"/>
      <color rgb="FF0000FF"/>
      <color rgb="FF008000"/>
      <color rgb="FFB7DEE8"/>
      <color rgb="FF1EB225"/>
      <color rgb="FFFF5E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lumMod val="65000"/>
                    <a:lumOff val="35000"/>
                  </a:sysClr>
                </a:solidFill>
                <a:latin typeface="Verdana" panose="020B0604030504040204" pitchFamily="34" charset="0"/>
                <a:ea typeface="Verdana" panose="020B0604030504040204" pitchFamily="34" charset="0"/>
                <a:cs typeface="Verdana" panose="020B0604030504040204" pitchFamily="34" charset="0"/>
              </a:defRPr>
            </a:pPr>
            <a:r>
              <a:rPr lang="nl-NL" sz="1500" b="1" i="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Grafiek 1: Zorgzwaarte van Zorgtaken 1 t/m 3 </a:t>
            </a:r>
          </a:p>
          <a:p>
            <a:pPr marL="0" marR="0" indent="0" algn="ctr" defTabSz="914400" rtl="0" eaLnBrk="1" fontAlgn="auto" latinLnBrk="0" hangingPunct="1">
              <a:lnSpc>
                <a:spcPct val="100000"/>
              </a:lnSpc>
              <a:spcBef>
                <a:spcPts val="0"/>
              </a:spcBef>
              <a:spcAft>
                <a:spcPts val="0"/>
              </a:spcAft>
              <a:buClrTx/>
              <a:buSzTx/>
              <a:buFontTx/>
              <a:buNone/>
              <a:tabLst/>
              <a:defRPr sz="1600">
                <a:solidFill>
                  <a:sysClr val="windowText" lastClr="000000">
                    <a:lumMod val="65000"/>
                    <a:lumOff val="35000"/>
                  </a:sysClr>
                </a:solidFill>
                <a:latin typeface="Verdana" panose="020B0604030504040204" pitchFamily="34" charset="0"/>
                <a:ea typeface="Verdana" panose="020B0604030504040204" pitchFamily="34" charset="0"/>
                <a:cs typeface="Verdana" panose="020B0604030504040204" pitchFamily="34" charset="0"/>
              </a:defRPr>
            </a:pPr>
            <a:r>
              <a:rPr lang="nl-NL" sz="1500" b="1" i="0" baseline="0">
                <a:solidFill>
                  <a:srgbClr val="008000"/>
                </a:solidFill>
                <a:effectLst/>
                <a:latin typeface="Verdana" panose="020B0604030504040204" pitchFamily="34" charset="0"/>
                <a:ea typeface="Verdana" panose="020B0604030504040204" pitchFamily="34" charset="0"/>
                <a:cs typeface="Verdana" panose="020B0604030504040204" pitchFamily="34" charset="0"/>
              </a:rPr>
              <a:t>De groene balk geeft aan voor welk deel van de zorgzwaarte volgens de Praktijkrichtlijnen Fysieke Belasting wordt gewerkt.</a:t>
            </a:r>
          </a:p>
          <a:p>
            <a:pPr marL="0" marR="0" indent="0" algn="ctr" defTabSz="914400" rtl="0" eaLnBrk="1" fontAlgn="auto" latinLnBrk="0" hangingPunct="1">
              <a:lnSpc>
                <a:spcPct val="100000"/>
              </a:lnSpc>
              <a:spcBef>
                <a:spcPts val="0"/>
              </a:spcBef>
              <a:spcAft>
                <a:spcPts val="0"/>
              </a:spcAft>
              <a:buClrTx/>
              <a:buSzTx/>
              <a:buFontTx/>
              <a:buNone/>
              <a:tabLst/>
              <a:defRPr sz="1600">
                <a:solidFill>
                  <a:sysClr val="windowText" lastClr="000000">
                    <a:lumMod val="65000"/>
                    <a:lumOff val="35000"/>
                  </a:sysClr>
                </a:solidFill>
                <a:latin typeface="Verdana" panose="020B0604030504040204" pitchFamily="34" charset="0"/>
                <a:ea typeface="Verdana" panose="020B0604030504040204" pitchFamily="34" charset="0"/>
                <a:cs typeface="Verdana" panose="020B0604030504040204" pitchFamily="34" charset="0"/>
              </a:defRPr>
            </a:pPr>
            <a:r>
              <a:rPr lang="nl-NL" sz="1500" b="1" i="0"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De rode balk geeft aan voor welk deel dat niet het geval is.</a:t>
            </a:r>
            <a:endParaRPr lang="nl-NL" sz="1500">
              <a:solidFill>
                <a:srgbClr val="FF0000"/>
              </a:solidFill>
              <a:latin typeface="Verdana" panose="020B0604030504040204" pitchFamily="34" charset="0"/>
              <a:ea typeface="Verdana" panose="020B0604030504040204" pitchFamily="34" charset="0"/>
              <a:cs typeface="Verdana" panose="020B0604030504040204" pitchFamily="34" charset="0"/>
            </a:endParaRPr>
          </a:p>
        </c:rich>
      </c:tx>
      <c:layout>
        <c:manualLayout>
          <c:xMode val="edge"/>
          <c:yMode val="edge"/>
          <c:x val="0.22965690661531901"/>
          <c:y val="2.12067495973698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lumMod val="65000"/>
                  <a:lumOff val="35000"/>
                </a:sysClr>
              </a:solidFill>
              <a:latin typeface="Verdana" panose="020B0604030504040204" pitchFamily="34" charset="0"/>
              <a:ea typeface="Verdana" panose="020B0604030504040204" pitchFamily="34" charset="0"/>
              <a:cs typeface="Verdana" panose="020B0604030504040204" pitchFamily="34" charset="0"/>
            </a:defRPr>
          </a:pPr>
          <a:endParaRPr lang="nl-NL"/>
        </a:p>
      </c:txPr>
    </c:title>
    <c:autoTitleDeleted val="0"/>
    <c:plotArea>
      <c:layout>
        <c:manualLayout>
          <c:layoutTarget val="inner"/>
          <c:xMode val="edge"/>
          <c:yMode val="edge"/>
          <c:x val="0.286391287200982"/>
          <c:y val="0.34023140871003099"/>
          <c:w val="0.67187787462986603"/>
          <c:h val="0.64043402798344895"/>
        </c:manualLayout>
      </c:layout>
      <c:barChart>
        <c:barDir val="col"/>
        <c:grouping val="stack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'resultaten in grafiek'!$V$20:$V$24</c:f>
              <c:numCache>
                <c:formatCode>0%</c:formatCode>
                <c:ptCount val="5"/>
                <c:pt idx="0">
                  <c:v>0.36</c:v>
                </c:pt>
                <c:pt idx="1">
                  <c:v>0.43999999999999995</c:v>
                </c:pt>
                <c:pt idx="2">
                  <c:v>0.5</c:v>
                </c:pt>
                <c:pt idx="3">
                  <c:v>0.36666666666666664</c:v>
                </c:pt>
                <c:pt idx="4">
                  <c:v>0.68</c:v>
                </c:pt>
              </c:numCache>
            </c:numRef>
          </c:val>
          <c:extLst>
            <c:ext xmlns:c16="http://schemas.microsoft.com/office/drawing/2014/chart" uri="{C3380CC4-5D6E-409C-BE32-E72D297353CC}">
              <c16:uniqueId val="{00000000-0DB0-4360-A3BE-84CFAFA13A75}"/>
            </c:ext>
          </c:extLst>
        </c:ser>
        <c:ser>
          <c:idx val="1"/>
          <c:order val="1"/>
          <c:spPr>
            <a:solidFill>
              <a:srgbClr val="16BA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'resultaten in grafiek'!$W$20:$W$24</c:f>
              <c:numCache>
                <c:formatCode>0%</c:formatCode>
                <c:ptCount val="5"/>
                <c:pt idx="0">
                  <c:v>0.24</c:v>
                </c:pt>
                <c:pt idx="1">
                  <c:v>0.16</c:v>
                </c:pt>
                <c:pt idx="2">
                  <c:v>0.16666666666666666</c:v>
                </c:pt>
                <c:pt idx="3">
                  <c:v>0.3</c:v>
                </c:pt>
                <c:pt idx="4">
                  <c:v>0.12</c:v>
                </c:pt>
              </c:numCache>
            </c:numRef>
          </c:val>
          <c:extLst>
            <c:ext xmlns:c16="http://schemas.microsoft.com/office/drawing/2014/chart" uri="{C3380CC4-5D6E-409C-BE32-E72D297353CC}">
              <c16:uniqueId val="{00000001-0DB0-4360-A3BE-84CFAFA13A75}"/>
            </c:ext>
          </c:extLst>
        </c:ser>
        <c:dLbls>
          <c:dLblPos val="ctr"/>
          <c:showLegendKey val="0"/>
          <c:showVal val="1"/>
          <c:showCatName val="0"/>
          <c:showSerName val="0"/>
          <c:showPercent val="0"/>
          <c:showBubbleSize val="0"/>
        </c:dLbls>
        <c:gapWidth val="150"/>
        <c:overlap val="100"/>
        <c:axId val="377483504"/>
        <c:axId val="372494368"/>
      </c:barChart>
      <c:catAx>
        <c:axId val="377483504"/>
        <c:scaling>
          <c:orientation val="minMax"/>
        </c:scaling>
        <c:delete val="1"/>
        <c:axPos val="b"/>
        <c:numFmt formatCode="General" sourceLinked="1"/>
        <c:majorTickMark val="out"/>
        <c:minorTickMark val="none"/>
        <c:tickLblPos val="nextTo"/>
        <c:crossAx val="372494368"/>
        <c:crosses val="autoZero"/>
        <c:auto val="1"/>
        <c:lblAlgn val="ctr"/>
        <c:lblOffset val="100"/>
        <c:noMultiLvlLbl val="0"/>
      </c:catAx>
      <c:valAx>
        <c:axId val="37249436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r>
                  <a:rPr lang="nl-NL" sz="14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Totale</a:t>
                </a:r>
                <a:r>
                  <a:rPr lang="nl-NL" sz="1400" b="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hoogte balk = zorgzwaarte</a:t>
                </a:r>
              </a:p>
              <a:p>
                <a:pPr>
                  <a:defRPr sz="1400">
                    <a:latin typeface="Verdana" panose="020B0604030504040204" pitchFamily="34" charset="0"/>
                    <a:ea typeface="Verdana" panose="020B0604030504040204" pitchFamily="34" charset="0"/>
                    <a:cs typeface="Verdana" panose="020B0604030504040204" pitchFamily="34" charset="0"/>
                  </a:defRPr>
                </a:pPr>
                <a:r>
                  <a:rPr lang="nl-NL" sz="14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endParaRPr lang="nl-NL" sz="14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c:rich>
          </c:tx>
          <c:layout>
            <c:manualLayout>
              <c:xMode val="edge"/>
              <c:yMode val="edge"/>
              <c:x val="0.106226850275097"/>
              <c:y val="0.3372824836868679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nl-NL"/>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nl-NL"/>
          </a:p>
        </c:txPr>
        <c:crossAx val="377483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spc="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n-US" sz="1500" b="1" i="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Grafiek 2: Het % handelingen van de zorgtaken 4 t/m 10 dat volgens de </a:t>
            </a:r>
          </a:p>
          <a:p>
            <a:pPr>
              <a:defRPr sz="15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n-US" sz="1500" b="1" i="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Praktijkrichtlijnen Fysieke Belasting is uitgevoerd</a:t>
            </a:r>
          </a:p>
        </c:rich>
      </c:tx>
      <c:layout>
        <c:manualLayout>
          <c:xMode val="edge"/>
          <c:yMode val="edge"/>
          <c:x val="0.27064107796603698"/>
          <c:y val="8.6863580750277197E-2"/>
        </c:manualLayout>
      </c:layout>
      <c:overlay val="0"/>
      <c:spPr>
        <a:noFill/>
        <a:ln>
          <a:noFill/>
        </a:ln>
        <a:effectLst/>
      </c:spPr>
      <c:txPr>
        <a:bodyPr rot="0" spcFirstLastPara="1" vertOverflow="ellipsis" vert="horz" wrap="square" anchor="ctr" anchorCtr="1"/>
        <a:lstStyle/>
        <a:p>
          <a:pPr>
            <a:defRPr sz="1500" b="1" i="0" u="none" strike="noStrike" kern="1200" spc="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nl-NL"/>
        </a:p>
      </c:txPr>
    </c:title>
    <c:autoTitleDeleted val="0"/>
    <c:plotArea>
      <c:layout>
        <c:manualLayout>
          <c:layoutTarget val="inner"/>
          <c:xMode val="edge"/>
          <c:yMode val="edge"/>
          <c:x val="0.23125864151882899"/>
          <c:y val="0.34246732139622199"/>
          <c:w val="0.76874135848117098"/>
          <c:h val="0.56595009460103496"/>
        </c:manualLayout>
      </c:layout>
      <c:barChart>
        <c:barDir val="col"/>
        <c:grouping val="stacked"/>
        <c:varyColors val="0"/>
        <c:ser>
          <c:idx val="0"/>
          <c:order val="0"/>
          <c:spPr>
            <a:solidFill>
              <a:srgbClr val="16BA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'resultaten in tabel'!$A$18:$A$24</c:f>
              <c:numCache>
                <c:formatCode>General</c:formatCode>
                <c:ptCount val="7"/>
                <c:pt idx="0">
                  <c:v>4</c:v>
                </c:pt>
                <c:pt idx="1">
                  <c:v>5</c:v>
                </c:pt>
                <c:pt idx="2">
                  <c:v>6</c:v>
                </c:pt>
                <c:pt idx="3">
                  <c:v>7</c:v>
                </c:pt>
                <c:pt idx="4">
                  <c:v>8</c:v>
                </c:pt>
                <c:pt idx="5">
                  <c:v>9</c:v>
                </c:pt>
                <c:pt idx="6">
                  <c:v>10</c:v>
                </c:pt>
              </c:numCache>
            </c:numRef>
          </c:cat>
          <c:val>
            <c:numRef>
              <c:f>'resultaten in tabel'!$H$18:$H$24</c:f>
              <c:numCache>
                <c:formatCode>0%</c:formatCode>
                <c:ptCount val="7"/>
                <c:pt idx="0">
                  <c:v>0</c:v>
                </c:pt>
                <c:pt idx="1">
                  <c:v>0.2</c:v>
                </c:pt>
                <c:pt idx="2">
                  <c:v>0.6</c:v>
                </c:pt>
                <c:pt idx="3">
                  <c:v>0.25</c:v>
                </c:pt>
                <c:pt idx="4">
                  <c:v>0.84615384615384615</c:v>
                </c:pt>
                <c:pt idx="5">
                  <c:v>0.5</c:v>
                </c:pt>
                <c:pt idx="6">
                  <c:v>0.75</c:v>
                </c:pt>
              </c:numCache>
            </c:numRef>
          </c:val>
          <c:extLst>
            <c:ext xmlns:c16="http://schemas.microsoft.com/office/drawing/2014/chart" uri="{C3380CC4-5D6E-409C-BE32-E72D297353CC}">
              <c16:uniqueId val="{00000000-3ECC-452C-8666-9D7154E8805C}"/>
            </c:ext>
          </c:extLst>
        </c:ser>
        <c:dLbls>
          <c:dLblPos val="ctr"/>
          <c:showLegendKey val="0"/>
          <c:showVal val="1"/>
          <c:showCatName val="0"/>
          <c:showSerName val="0"/>
          <c:showPercent val="0"/>
          <c:showBubbleSize val="0"/>
        </c:dLbls>
        <c:gapWidth val="150"/>
        <c:overlap val="100"/>
        <c:axId val="382282424"/>
        <c:axId val="382282816"/>
      </c:barChart>
      <c:catAx>
        <c:axId val="382282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nl-NL"/>
          </a:p>
        </c:txPr>
        <c:crossAx val="382282816"/>
        <c:crosses val="autoZero"/>
        <c:auto val="0"/>
        <c:lblAlgn val="ctr"/>
        <c:lblOffset val="100"/>
        <c:noMultiLvlLbl val="0"/>
      </c:catAx>
      <c:valAx>
        <c:axId val="38228281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nl-NL" sz="1400" b="1" i="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handelingen dat volgens de </a:t>
                </a:r>
              </a:p>
              <a:p>
                <a:pPr>
                  <a:defRPr sz="14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nl-NL" sz="1400" b="1" i="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Praktijkrichtlijnen is uitgevoerd</a:t>
                </a:r>
              </a:p>
            </c:rich>
          </c:tx>
          <c:layout>
            <c:manualLayout>
              <c:xMode val="edge"/>
              <c:yMode val="edge"/>
              <c:x val="8.4206844047227905E-2"/>
              <c:y val="0.3297652545249730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nl-N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nl-NL"/>
          </a:p>
        </c:txPr>
        <c:crossAx val="382282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28575</xdr:rowOff>
    </xdr:from>
    <xdr:to>
      <xdr:col>9</xdr:col>
      <xdr:colOff>450209</xdr:colOff>
      <xdr:row>52</xdr:row>
      <xdr:rowOff>9525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5"/>
          <a:ext cx="5936608" cy="840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22860</xdr:colOff>
      <xdr:row>21</xdr:row>
      <xdr:rowOff>0</xdr:rowOff>
    </xdr:from>
    <xdr:to>
      <xdr:col>11</xdr:col>
      <xdr:colOff>91440</xdr:colOff>
      <xdr:row>23</xdr:row>
      <xdr:rowOff>0</xdr:rowOff>
    </xdr:to>
    <xdr:sp macro="" textlink="">
      <xdr:nvSpPr>
        <xdr:cNvPr id="150827" name="Punthaak 26"/>
        <xdr:cNvSpPr>
          <a:spLocks noChangeArrowheads="1"/>
        </xdr:cNvSpPr>
      </xdr:nvSpPr>
      <xdr:spPr bwMode="auto">
        <a:xfrm>
          <a:off x="5166360" y="5311140"/>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23447</xdr:colOff>
      <xdr:row>17</xdr:row>
      <xdr:rowOff>70339</xdr:rowOff>
    </xdr:from>
    <xdr:to>
      <xdr:col>11</xdr:col>
      <xdr:colOff>92027</xdr:colOff>
      <xdr:row>19</xdr:row>
      <xdr:rowOff>70339</xdr:rowOff>
    </xdr:to>
    <xdr:sp macro="" textlink="">
      <xdr:nvSpPr>
        <xdr:cNvPr id="21" name="Punthaak 26"/>
        <xdr:cNvSpPr>
          <a:spLocks noChangeArrowheads="1"/>
        </xdr:cNvSpPr>
      </xdr:nvSpPr>
      <xdr:spPr bwMode="auto">
        <a:xfrm>
          <a:off x="5251939" y="4847493"/>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23447</xdr:colOff>
      <xdr:row>28</xdr:row>
      <xdr:rowOff>70338</xdr:rowOff>
    </xdr:from>
    <xdr:to>
      <xdr:col>11</xdr:col>
      <xdr:colOff>92027</xdr:colOff>
      <xdr:row>30</xdr:row>
      <xdr:rowOff>70338</xdr:rowOff>
    </xdr:to>
    <xdr:sp macro="" textlink="">
      <xdr:nvSpPr>
        <xdr:cNvPr id="24" name="Punthaak 26"/>
        <xdr:cNvSpPr>
          <a:spLocks noChangeArrowheads="1"/>
        </xdr:cNvSpPr>
      </xdr:nvSpPr>
      <xdr:spPr bwMode="auto">
        <a:xfrm>
          <a:off x="5251939" y="6529753"/>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23447</xdr:colOff>
      <xdr:row>32</xdr:row>
      <xdr:rowOff>0</xdr:rowOff>
    </xdr:from>
    <xdr:to>
      <xdr:col>11</xdr:col>
      <xdr:colOff>92027</xdr:colOff>
      <xdr:row>34</xdr:row>
      <xdr:rowOff>0</xdr:rowOff>
    </xdr:to>
    <xdr:sp macro="" textlink="">
      <xdr:nvSpPr>
        <xdr:cNvPr id="25" name="Punthaak 26"/>
        <xdr:cNvSpPr>
          <a:spLocks noChangeArrowheads="1"/>
        </xdr:cNvSpPr>
      </xdr:nvSpPr>
      <xdr:spPr bwMode="auto">
        <a:xfrm>
          <a:off x="5251939" y="6764215"/>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287216</xdr:colOff>
      <xdr:row>51</xdr:row>
      <xdr:rowOff>1101970</xdr:rowOff>
    </xdr:from>
    <xdr:to>
      <xdr:col>9</xdr:col>
      <xdr:colOff>355796</xdr:colOff>
      <xdr:row>53</xdr:row>
      <xdr:rowOff>70339</xdr:rowOff>
    </xdr:to>
    <xdr:sp macro="" textlink="">
      <xdr:nvSpPr>
        <xdr:cNvPr id="34" name="Punthaak 26"/>
        <xdr:cNvSpPr>
          <a:spLocks noChangeArrowheads="1"/>
        </xdr:cNvSpPr>
      </xdr:nvSpPr>
      <xdr:spPr bwMode="auto">
        <a:xfrm>
          <a:off x="4472354" y="11670324"/>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293078</xdr:colOff>
      <xdr:row>65</xdr:row>
      <xdr:rowOff>861646</xdr:rowOff>
    </xdr:from>
    <xdr:to>
      <xdr:col>9</xdr:col>
      <xdr:colOff>361658</xdr:colOff>
      <xdr:row>67</xdr:row>
      <xdr:rowOff>76200</xdr:rowOff>
    </xdr:to>
    <xdr:sp macro="" textlink="">
      <xdr:nvSpPr>
        <xdr:cNvPr id="36" name="Punthaak 26"/>
        <xdr:cNvSpPr>
          <a:spLocks noChangeArrowheads="1"/>
        </xdr:cNvSpPr>
      </xdr:nvSpPr>
      <xdr:spPr bwMode="auto">
        <a:xfrm>
          <a:off x="4478216" y="14091138"/>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263300</xdr:colOff>
      <xdr:row>39</xdr:row>
      <xdr:rowOff>70338</xdr:rowOff>
    </xdr:from>
    <xdr:to>
      <xdr:col>9</xdr:col>
      <xdr:colOff>332583</xdr:colOff>
      <xdr:row>41</xdr:row>
      <xdr:rowOff>70338</xdr:rowOff>
    </xdr:to>
    <xdr:sp macro="" textlink="">
      <xdr:nvSpPr>
        <xdr:cNvPr id="28" name="Punthaak 26"/>
        <xdr:cNvSpPr>
          <a:spLocks noChangeArrowheads="1"/>
        </xdr:cNvSpPr>
      </xdr:nvSpPr>
      <xdr:spPr bwMode="auto">
        <a:xfrm>
          <a:off x="4823108" y="8354802"/>
          <a:ext cx="69283" cy="158496"/>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269630</xdr:colOff>
      <xdr:row>42</xdr:row>
      <xdr:rowOff>70103</xdr:rowOff>
    </xdr:from>
    <xdr:to>
      <xdr:col>9</xdr:col>
      <xdr:colOff>338913</xdr:colOff>
      <xdr:row>44</xdr:row>
      <xdr:rowOff>70103</xdr:rowOff>
    </xdr:to>
    <xdr:sp macro="" textlink="">
      <xdr:nvSpPr>
        <xdr:cNvPr id="33" name="Punthaak 26"/>
        <xdr:cNvSpPr>
          <a:spLocks noChangeArrowheads="1"/>
        </xdr:cNvSpPr>
      </xdr:nvSpPr>
      <xdr:spPr bwMode="auto">
        <a:xfrm>
          <a:off x="4829438" y="8592311"/>
          <a:ext cx="69283" cy="158496"/>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117230</xdr:colOff>
      <xdr:row>29</xdr:row>
      <xdr:rowOff>0</xdr:rowOff>
    </xdr:from>
    <xdr:to>
      <xdr:col>8</xdr:col>
      <xdr:colOff>15825</xdr:colOff>
      <xdr:row>31</xdr:row>
      <xdr:rowOff>0</xdr:rowOff>
    </xdr:to>
    <xdr:sp macro="" textlink="">
      <xdr:nvSpPr>
        <xdr:cNvPr id="38" name="Punthaak 26"/>
        <xdr:cNvSpPr>
          <a:spLocks noChangeArrowheads="1"/>
        </xdr:cNvSpPr>
      </xdr:nvSpPr>
      <xdr:spPr bwMode="auto">
        <a:xfrm>
          <a:off x="3698630" y="6535615"/>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123092</xdr:colOff>
      <xdr:row>32</xdr:row>
      <xdr:rowOff>0</xdr:rowOff>
    </xdr:from>
    <xdr:to>
      <xdr:col>8</xdr:col>
      <xdr:colOff>21687</xdr:colOff>
      <xdr:row>34</xdr:row>
      <xdr:rowOff>0</xdr:rowOff>
    </xdr:to>
    <xdr:sp macro="" textlink="">
      <xdr:nvSpPr>
        <xdr:cNvPr id="39" name="Punthaak 26"/>
        <xdr:cNvSpPr>
          <a:spLocks noChangeArrowheads="1"/>
        </xdr:cNvSpPr>
      </xdr:nvSpPr>
      <xdr:spPr bwMode="auto">
        <a:xfrm>
          <a:off x="3704492" y="6764215"/>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93783</xdr:colOff>
      <xdr:row>18</xdr:row>
      <xdr:rowOff>1</xdr:rowOff>
    </xdr:from>
    <xdr:to>
      <xdr:col>7</xdr:col>
      <xdr:colOff>162363</xdr:colOff>
      <xdr:row>20</xdr:row>
      <xdr:rowOff>1</xdr:rowOff>
    </xdr:to>
    <xdr:sp macro="" textlink="">
      <xdr:nvSpPr>
        <xdr:cNvPr id="40" name="Punthaak 26"/>
        <xdr:cNvSpPr>
          <a:spLocks noChangeArrowheads="1"/>
        </xdr:cNvSpPr>
      </xdr:nvSpPr>
      <xdr:spPr bwMode="auto">
        <a:xfrm>
          <a:off x="3675183" y="4853355"/>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93784</xdr:colOff>
      <xdr:row>20</xdr:row>
      <xdr:rowOff>70338</xdr:rowOff>
    </xdr:from>
    <xdr:to>
      <xdr:col>7</xdr:col>
      <xdr:colOff>162364</xdr:colOff>
      <xdr:row>22</xdr:row>
      <xdr:rowOff>70338</xdr:rowOff>
    </xdr:to>
    <xdr:sp macro="" textlink="">
      <xdr:nvSpPr>
        <xdr:cNvPr id="41" name="Punthaak 26"/>
        <xdr:cNvSpPr>
          <a:spLocks noChangeArrowheads="1"/>
        </xdr:cNvSpPr>
      </xdr:nvSpPr>
      <xdr:spPr bwMode="auto">
        <a:xfrm>
          <a:off x="3675184" y="5076092"/>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275492</xdr:colOff>
      <xdr:row>78</xdr:row>
      <xdr:rowOff>0</xdr:rowOff>
    </xdr:from>
    <xdr:to>
      <xdr:col>9</xdr:col>
      <xdr:colOff>344072</xdr:colOff>
      <xdr:row>80</xdr:row>
      <xdr:rowOff>0</xdr:rowOff>
    </xdr:to>
    <xdr:sp macro="" textlink="">
      <xdr:nvSpPr>
        <xdr:cNvPr id="45" name="Punthaak 26"/>
        <xdr:cNvSpPr>
          <a:spLocks noChangeArrowheads="1"/>
        </xdr:cNvSpPr>
      </xdr:nvSpPr>
      <xdr:spPr bwMode="auto">
        <a:xfrm>
          <a:off x="4437184" y="17033631"/>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286512</xdr:colOff>
      <xdr:row>70</xdr:row>
      <xdr:rowOff>0</xdr:rowOff>
    </xdr:from>
    <xdr:to>
      <xdr:col>9</xdr:col>
      <xdr:colOff>355092</xdr:colOff>
      <xdr:row>71</xdr:row>
      <xdr:rowOff>74090</xdr:rowOff>
    </xdr:to>
    <xdr:sp macro="" textlink="">
      <xdr:nvSpPr>
        <xdr:cNvPr id="20" name="Punthaak 26"/>
        <xdr:cNvSpPr>
          <a:spLocks noChangeArrowheads="1"/>
        </xdr:cNvSpPr>
      </xdr:nvSpPr>
      <xdr:spPr bwMode="auto">
        <a:xfrm>
          <a:off x="4846320" y="15599664"/>
          <a:ext cx="68580" cy="153338"/>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280416</xdr:colOff>
      <xdr:row>62</xdr:row>
      <xdr:rowOff>6096</xdr:rowOff>
    </xdr:from>
    <xdr:to>
      <xdr:col>9</xdr:col>
      <xdr:colOff>348996</xdr:colOff>
      <xdr:row>64</xdr:row>
      <xdr:rowOff>938</xdr:rowOff>
    </xdr:to>
    <xdr:sp macro="" textlink="">
      <xdr:nvSpPr>
        <xdr:cNvPr id="23" name="Punthaak 26"/>
        <xdr:cNvSpPr>
          <a:spLocks noChangeArrowheads="1"/>
        </xdr:cNvSpPr>
      </xdr:nvSpPr>
      <xdr:spPr bwMode="auto">
        <a:xfrm>
          <a:off x="4840224" y="13508736"/>
          <a:ext cx="68580" cy="153338"/>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146304</xdr:colOff>
      <xdr:row>9</xdr:row>
      <xdr:rowOff>219397</xdr:rowOff>
    </xdr:from>
    <xdr:to>
      <xdr:col>6</xdr:col>
      <xdr:colOff>300997</xdr:colOff>
      <xdr:row>9</xdr:row>
      <xdr:rowOff>1432560</xdr:rowOff>
    </xdr:to>
    <xdr:pic>
      <xdr:nvPicPr>
        <xdr:cNvPr id="27" name="3E74DBC2-56DE-424F-AD35-D78003800F9B" descr="0B4464C0-C21E-4AA7-AEF5-476713C40401@hom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5392" y="1694629"/>
          <a:ext cx="1209301" cy="1213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323088</xdr:colOff>
      <xdr:row>9</xdr:row>
      <xdr:rowOff>219456</xdr:rowOff>
    </xdr:from>
    <xdr:to>
      <xdr:col>12</xdr:col>
      <xdr:colOff>280268</xdr:colOff>
      <xdr:row>9</xdr:row>
      <xdr:rowOff>1426464</xdr:rowOff>
    </xdr:to>
    <xdr:pic>
      <xdr:nvPicPr>
        <xdr:cNvPr id="29" name="ED48F103-DBA6-440D-AB97-EF8CCAF9DAA5" descr="450DBFD6-1A33-4705-A921-B2702560A34F@hom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2896" y="1694688"/>
          <a:ext cx="1200764" cy="120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632060</xdr:colOff>
      <xdr:row>12</xdr:row>
      <xdr:rowOff>859536</xdr:rowOff>
    </xdr:from>
    <xdr:to>
      <xdr:col>1</xdr:col>
      <xdr:colOff>1517904</xdr:colOff>
      <xdr:row>23</xdr:row>
      <xdr:rowOff>36575</xdr:rowOff>
    </xdr:to>
    <xdr:pic>
      <xdr:nvPicPr>
        <xdr:cNvPr id="30" name="59ECF523-266F-440B-A7C3-B3870425A5F0" descr="38B01BB1-DAEA-4182-B9A4-79CAB15BB9B6@hom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9804" y="4584192"/>
          <a:ext cx="885844" cy="896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652272</xdr:colOff>
      <xdr:row>24</xdr:row>
      <xdr:rowOff>771496</xdr:rowOff>
    </xdr:from>
    <xdr:to>
      <xdr:col>1</xdr:col>
      <xdr:colOff>1511808</xdr:colOff>
      <xdr:row>34</xdr:row>
      <xdr:rowOff>43156</xdr:rowOff>
    </xdr:to>
    <xdr:pic>
      <xdr:nvPicPr>
        <xdr:cNvPr id="31" name="40CA6026-1A33-4BDB-9C78-9230429CC62A" descr="9E930FD1-D3BE-46C9-A634-219F4369B450@hom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0016" y="6294472"/>
          <a:ext cx="859536" cy="868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719328</xdr:colOff>
      <xdr:row>73</xdr:row>
      <xdr:rowOff>712951</xdr:rowOff>
    </xdr:from>
    <xdr:to>
      <xdr:col>1</xdr:col>
      <xdr:colOff>1524511</xdr:colOff>
      <xdr:row>76</xdr:row>
      <xdr:rowOff>62484</xdr:rowOff>
    </xdr:to>
    <xdr:pic>
      <xdr:nvPicPr>
        <xdr:cNvPr id="35" name="E2785A2C-90C9-4C29-85A8-E3A164352734" descr="92160FB0-6B02-474C-92C9-587C1718B2E7@hom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7072" y="17519623"/>
          <a:ext cx="805183" cy="81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713232</xdr:colOff>
      <xdr:row>69</xdr:row>
      <xdr:rowOff>335157</xdr:rowOff>
    </xdr:from>
    <xdr:to>
      <xdr:col>1</xdr:col>
      <xdr:colOff>1530769</xdr:colOff>
      <xdr:row>72</xdr:row>
      <xdr:rowOff>60960</xdr:rowOff>
    </xdr:to>
    <xdr:pic>
      <xdr:nvPicPr>
        <xdr:cNvPr id="37" name="60813282-077A-4F33-BB53-EBEC73BDC503" descr="24429B40-DD0A-4D79-BDBE-C83E293FC407@hom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0976" y="15965301"/>
          <a:ext cx="817537" cy="823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671211</xdr:colOff>
      <xdr:row>77</xdr:row>
      <xdr:rowOff>475488</xdr:rowOff>
    </xdr:from>
    <xdr:to>
      <xdr:col>1</xdr:col>
      <xdr:colOff>1524001</xdr:colOff>
      <xdr:row>80</xdr:row>
      <xdr:rowOff>52231</xdr:rowOff>
    </xdr:to>
    <xdr:pic>
      <xdr:nvPicPr>
        <xdr:cNvPr id="46" name="AB3D3C34-0E0E-498C-BD41-F5EAC9F0C95B" descr="544CF8B4-3409-414E-BACC-B07FF21A4A42@home"/>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08955" y="18824448"/>
          <a:ext cx="852790" cy="862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731520</xdr:colOff>
      <xdr:row>56</xdr:row>
      <xdr:rowOff>327704</xdr:rowOff>
    </xdr:from>
    <xdr:to>
      <xdr:col>1</xdr:col>
      <xdr:colOff>1517904</xdr:colOff>
      <xdr:row>59</xdr:row>
      <xdr:rowOff>53876</xdr:rowOff>
    </xdr:to>
    <xdr:pic>
      <xdr:nvPicPr>
        <xdr:cNvPr id="47" name="920DB5D7-6E4F-44C4-9D3A-C30220EC062F" descr="050D65F9-40C9-49BA-8FE9-79EEB1792B12@home"/>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69264" y="12409976"/>
          <a:ext cx="786384" cy="792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713232</xdr:colOff>
      <xdr:row>60</xdr:row>
      <xdr:rowOff>455310</xdr:rowOff>
    </xdr:from>
    <xdr:to>
      <xdr:col>1</xdr:col>
      <xdr:colOff>1530096</xdr:colOff>
      <xdr:row>64</xdr:row>
      <xdr:rowOff>53722</xdr:rowOff>
    </xdr:to>
    <xdr:pic>
      <xdr:nvPicPr>
        <xdr:cNvPr id="50" name="920DB5D7-6E4F-44C4-9D3A-C30220EC062F" descr="050D65F9-40C9-49BA-8FE9-79EEB1792B12@home"/>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50976" y="13683630"/>
          <a:ext cx="816864" cy="823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695090</xdr:colOff>
      <xdr:row>47</xdr:row>
      <xdr:rowOff>633983</xdr:rowOff>
    </xdr:from>
    <xdr:to>
      <xdr:col>1</xdr:col>
      <xdr:colOff>1517904</xdr:colOff>
      <xdr:row>50</xdr:row>
      <xdr:rowOff>53547</xdr:rowOff>
    </xdr:to>
    <xdr:pic>
      <xdr:nvPicPr>
        <xdr:cNvPr id="52" name="7F52D71F-3AE3-414D-A21F-08797186D70E" descr="3D8E1472-98DC-41BE-9CC6-CF3A08B4815B@home"/>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32834" y="9808463"/>
          <a:ext cx="822814" cy="82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286512</xdr:colOff>
      <xdr:row>74</xdr:row>
      <xdr:rowOff>0</xdr:rowOff>
    </xdr:from>
    <xdr:to>
      <xdr:col>9</xdr:col>
      <xdr:colOff>355092</xdr:colOff>
      <xdr:row>75</xdr:row>
      <xdr:rowOff>74090</xdr:rowOff>
    </xdr:to>
    <xdr:sp macro="" textlink="">
      <xdr:nvSpPr>
        <xdr:cNvPr id="43" name="Punthaak 26"/>
        <xdr:cNvSpPr>
          <a:spLocks noChangeArrowheads="1"/>
        </xdr:cNvSpPr>
      </xdr:nvSpPr>
      <xdr:spPr bwMode="auto">
        <a:xfrm>
          <a:off x="4846320" y="18111216"/>
          <a:ext cx="68580" cy="153338"/>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447040</xdr:colOff>
      <xdr:row>9</xdr:row>
      <xdr:rowOff>193040</xdr:rowOff>
    </xdr:from>
    <xdr:to>
      <xdr:col>1</xdr:col>
      <xdr:colOff>1514475</xdr:colOff>
      <xdr:row>9</xdr:row>
      <xdr:rowOff>1422400</xdr:rowOff>
    </xdr:to>
    <xdr:pic>
      <xdr:nvPicPr>
        <xdr:cNvPr id="2" name="Picture 1"/>
        <xdr:cNvPicPr>
          <a:picLocks noChangeAspect="1"/>
        </xdr:cNvPicPr>
      </xdr:nvPicPr>
      <xdr:blipFill>
        <a:blip xmlns:r="http://schemas.openxmlformats.org/officeDocument/2006/relationships" r:embed="rId10"/>
        <a:stretch>
          <a:fillRect/>
        </a:stretch>
      </xdr:blipFill>
      <xdr:spPr>
        <a:xfrm>
          <a:off x="812800" y="1595120"/>
          <a:ext cx="1229360" cy="1229360"/>
        </a:xfrm>
        <a:prstGeom prst="rect">
          <a:avLst/>
        </a:prstGeom>
      </xdr:spPr>
    </xdr:pic>
    <xdr:clientData/>
  </xdr:twoCellAnchor>
  <xdr:twoCellAnchor editAs="oneCell">
    <xdr:from>
      <xdr:col>1</xdr:col>
      <xdr:colOff>558800</xdr:colOff>
      <xdr:row>35</xdr:row>
      <xdr:rowOff>589280</xdr:rowOff>
    </xdr:from>
    <xdr:to>
      <xdr:col>1</xdr:col>
      <xdr:colOff>1511300</xdr:colOff>
      <xdr:row>45</xdr:row>
      <xdr:rowOff>60960</xdr:rowOff>
    </xdr:to>
    <xdr:pic>
      <xdr:nvPicPr>
        <xdr:cNvPr id="3" name="Picture 2"/>
        <xdr:cNvPicPr>
          <a:picLocks noChangeAspect="1"/>
        </xdr:cNvPicPr>
      </xdr:nvPicPr>
      <xdr:blipFill>
        <a:blip xmlns:r="http://schemas.openxmlformats.org/officeDocument/2006/relationships" r:embed="rId11"/>
        <a:stretch>
          <a:fillRect/>
        </a:stretch>
      </xdr:blipFill>
      <xdr:spPr>
        <a:xfrm>
          <a:off x="924560" y="7752080"/>
          <a:ext cx="1066800" cy="1066800"/>
        </a:xfrm>
        <a:prstGeom prst="rect">
          <a:avLst/>
        </a:prstGeom>
      </xdr:spPr>
    </xdr:pic>
    <xdr:clientData/>
  </xdr:twoCellAnchor>
  <xdr:twoCellAnchor editAs="oneCell">
    <xdr:from>
      <xdr:col>1</xdr:col>
      <xdr:colOff>690880</xdr:colOff>
      <xdr:row>51</xdr:row>
      <xdr:rowOff>233680</xdr:rowOff>
    </xdr:from>
    <xdr:to>
      <xdr:col>1</xdr:col>
      <xdr:colOff>1510665</xdr:colOff>
      <xdr:row>54</xdr:row>
      <xdr:rowOff>50800</xdr:rowOff>
    </xdr:to>
    <xdr:pic>
      <xdr:nvPicPr>
        <xdr:cNvPr id="4" name="Picture 3"/>
        <xdr:cNvPicPr>
          <a:picLocks noChangeAspect="1"/>
        </xdr:cNvPicPr>
      </xdr:nvPicPr>
      <xdr:blipFill>
        <a:blip xmlns:r="http://schemas.openxmlformats.org/officeDocument/2006/relationships" r:embed="rId12"/>
        <a:stretch>
          <a:fillRect/>
        </a:stretch>
      </xdr:blipFill>
      <xdr:spPr>
        <a:xfrm>
          <a:off x="1056640" y="10871200"/>
          <a:ext cx="924560" cy="924560"/>
        </a:xfrm>
        <a:prstGeom prst="rect">
          <a:avLst/>
        </a:prstGeom>
      </xdr:spPr>
    </xdr:pic>
    <xdr:clientData/>
  </xdr:twoCellAnchor>
  <xdr:twoCellAnchor editAs="oneCell">
    <xdr:from>
      <xdr:col>1</xdr:col>
      <xdr:colOff>741680</xdr:colOff>
      <xdr:row>65</xdr:row>
      <xdr:rowOff>243840</xdr:rowOff>
    </xdr:from>
    <xdr:to>
      <xdr:col>1</xdr:col>
      <xdr:colOff>1517650</xdr:colOff>
      <xdr:row>68</xdr:row>
      <xdr:rowOff>50800</xdr:rowOff>
    </xdr:to>
    <xdr:pic>
      <xdr:nvPicPr>
        <xdr:cNvPr id="5" name="Picture 4"/>
        <xdr:cNvPicPr>
          <a:picLocks noChangeAspect="1"/>
        </xdr:cNvPicPr>
      </xdr:nvPicPr>
      <xdr:blipFill>
        <a:blip xmlns:r="http://schemas.openxmlformats.org/officeDocument/2006/relationships" r:embed="rId13"/>
        <a:stretch>
          <a:fillRect/>
        </a:stretch>
      </xdr:blipFill>
      <xdr:spPr>
        <a:xfrm>
          <a:off x="1107440" y="14772640"/>
          <a:ext cx="833120" cy="833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xdr:colOff>
      <xdr:row>9</xdr:row>
      <xdr:rowOff>182880</xdr:rowOff>
    </xdr:from>
    <xdr:to>
      <xdr:col>6</xdr:col>
      <xdr:colOff>792480</xdr:colOff>
      <xdr:row>10</xdr:row>
      <xdr:rowOff>342900</xdr:rowOff>
    </xdr:to>
    <xdr:pic>
      <xdr:nvPicPr>
        <xdr:cNvPr id="7" name="ED48F103-DBA6-440D-AB97-EF8CCAF9DAA5" descr="450DBFD6-1A33-4705-A921-B2702560A34F@hom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6520" y="2583180"/>
          <a:ext cx="77724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22860</xdr:colOff>
      <xdr:row>9</xdr:row>
      <xdr:rowOff>182880</xdr:rowOff>
    </xdr:from>
    <xdr:to>
      <xdr:col>5</xdr:col>
      <xdr:colOff>792480</xdr:colOff>
      <xdr:row>10</xdr:row>
      <xdr:rowOff>335280</xdr:rowOff>
    </xdr:to>
    <xdr:pic>
      <xdr:nvPicPr>
        <xdr:cNvPr id="8" name="3E74DBC2-56DE-424F-AD35-D78003800F9B" descr="0B4464C0-C21E-4AA7-AEF5-476713C40401@hom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6420" y="2034540"/>
          <a:ext cx="76962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22860</xdr:colOff>
      <xdr:row>9</xdr:row>
      <xdr:rowOff>175260</xdr:rowOff>
    </xdr:from>
    <xdr:to>
      <xdr:col>4</xdr:col>
      <xdr:colOff>800100</xdr:colOff>
      <xdr:row>10</xdr:row>
      <xdr:rowOff>335280</xdr:rowOff>
    </xdr:to>
    <xdr:pic>
      <xdr:nvPicPr>
        <xdr:cNvPr id="9" name="1AE2AC65-711F-4DCD-90A4-62CD8E25AD9D" descr="2ECC979A-06A0-40B0-BD86-6797AC7D3DF9@hom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38700" y="2026920"/>
          <a:ext cx="77724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209005</xdr:colOff>
      <xdr:row>12</xdr:row>
      <xdr:rowOff>87086</xdr:rowOff>
    </xdr:from>
    <xdr:to>
      <xdr:col>7</xdr:col>
      <xdr:colOff>925286</xdr:colOff>
      <xdr:row>15</xdr:row>
      <xdr:rowOff>152400</xdr:rowOff>
    </xdr:to>
    <xdr:sp macro="" textlink="">
      <xdr:nvSpPr>
        <xdr:cNvPr id="2565" name="Lachebekje 1"/>
        <xdr:cNvSpPr>
          <a:spLocks noChangeArrowheads="1"/>
        </xdr:cNvSpPr>
      </xdr:nvSpPr>
      <xdr:spPr bwMode="auto">
        <a:xfrm>
          <a:off x="8264434" y="3929743"/>
          <a:ext cx="716281" cy="555171"/>
        </a:xfrm>
        <a:prstGeom prst="smileyFace">
          <a:avLst>
            <a:gd name="adj" fmla="val 4653"/>
          </a:avLst>
        </a:prstGeom>
        <a:solidFill>
          <a:srgbClr val="16BA16"/>
        </a:solidFill>
        <a:ln w="9525">
          <a:solidFill>
            <a:srgbClr val="008000"/>
          </a:solidFill>
          <a:round/>
          <a:headEnd/>
          <a:tailEnd/>
        </a:ln>
        <a:effectLst>
          <a:outerShdw blurRad="40000" dist="23000" dir="5400000" rotWithShape="0">
            <a:srgbClr val="808080">
              <a:alpha val="34998"/>
            </a:srgbClr>
          </a:outerShdw>
        </a:effectLst>
      </xdr:spPr>
      <xdr:txBody>
        <a:bodyPr/>
        <a:lstStyle/>
        <a:p>
          <a:endParaRPr lang="nl-NL"/>
        </a:p>
      </xdr:txBody>
    </xdr:sp>
    <xdr:clientData/>
  </xdr:twoCellAnchor>
  <xdr:twoCellAnchor>
    <xdr:from>
      <xdr:col>7</xdr:col>
      <xdr:colOff>229144</xdr:colOff>
      <xdr:row>18</xdr:row>
      <xdr:rowOff>32191</xdr:rowOff>
    </xdr:from>
    <xdr:to>
      <xdr:col>7</xdr:col>
      <xdr:colOff>918925</xdr:colOff>
      <xdr:row>22</xdr:row>
      <xdr:rowOff>106346</xdr:rowOff>
    </xdr:to>
    <xdr:sp macro="" textlink="">
      <xdr:nvSpPr>
        <xdr:cNvPr id="2566" name="Bliksemflits 2"/>
        <xdr:cNvSpPr>
          <a:spLocks noChangeArrowheads="1"/>
        </xdr:cNvSpPr>
      </xdr:nvSpPr>
      <xdr:spPr bwMode="auto">
        <a:xfrm rot="5909325">
          <a:off x="8222272" y="4851549"/>
          <a:ext cx="727298" cy="689781"/>
        </a:xfrm>
        <a:prstGeom prst="lightningBolt">
          <a:avLst/>
        </a:prstGeom>
        <a:solidFill>
          <a:srgbClr val="FF0000"/>
        </a:solidFill>
        <a:ln w="9525">
          <a:solidFill>
            <a:srgbClr val="FF0000"/>
          </a:solidFill>
          <a:miter lim="800000"/>
          <a:headEnd/>
          <a:tailEnd/>
        </a:ln>
        <a:effectLst>
          <a:outerShdw blurRad="40000" dist="23000" dir="5400000" rotWithShape="0">
            <a:srgbClr val="808080">
              <a:alpha val="34998"/>
            </a:srgbClr>
          </a:outerShdw>
        </a:effectLst>
      </xdr:spPr>
      <xdr:txBody>
        <a:bodyPr/>
        <a:lstStyle/>
        <a:p>
          <a:endParaRPr lang="nl-NL"/>
        </a:p>
      </xdr:txBody>
    </xdr:sp>
    <xdr:clientData/>
  </xdr:twoCellAnchor>
  <xdr:twoCellAnchor>
    <xdr:from>
      <xdr:col>0</xdr:col>
      <xdr:colOff>10886</xdr:colOff>
      <xdr:row>8</xdr:row>
      <xdr:rowOff>21772</xdr:rowOff>
    </xdr:from>
    <xdr:to>
      <xdr:col>6</xdr:col>
      <xdr:colOff>359229</xdr:colOff>
      <xdr:row>31</xdr:row>
      <xdr:rowOff>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10886</xdr:colOff>
      <xdr:row>37</xdr:row>
      <xdr:rowOff>32657</xdr:rowOff>
    </xdr:from>
    <xdr:to>
      <xdr:col>7</xdr:col>
      <xdr:colOff>1077684</xdr:colOff>
      <xdr:row>63</xdr:row>
      <xdr:rowOff>141512</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250371</xdr:colOff>
      <xdr:row>47</xdr:row>
      <xdr:rowOff>10885</xdr:rowOff>
    </xdr:from>
    <xdr:to>
      <xdr:col>10</xdr:col>
      <xdr:colOff>237309</xdr:colOff>
      <xdr:row>50</xdr:row>
      <xdr:rowOff>76199</xdr:rowOff>
    </xdr:to>
    <xdr:sp macro="" textlink="">
      <xdr:nvSpPr>
        <xdr:cNvPr id="7" name="Lachebekje 1"/>
        <xdr:cNvSpPr>
          <a:spLocks noChangeArrowheads="1"/>
        </xdr:cNvSpPr>
      </xdr:nvSpPr>
      <xdr:spPr bwMode="auto">
        <a:xfrm>
          <a:off x="10798628" y="11756571"/>
          <a:ext cx="716281" cy="555171"/>
        </a:xfrm>
        <a:prstGeom prst="smileyFace">
          <a:avLst>
            <a:gd name="adj" fmla="val 4653"/>
          </a:avLst>
        </a:prstGeom>
        <a:solidFill>
          <a:srgbClr val="16BA16"/>
        </a:solidFill>
        <a:ln w="9525">
          <a:solidFill>
            <a:srgbClr val="008000"/>
          </a:solidFill>
          <a:round/>
          <a:headEnd/>
          <a:tailEnd/>
        </a:ln>
        <a:effectLst>
          <a:outerShdw blurRad="40000" dist="23000" dir="5400000" rotWithShape="0">
            <a:srgbClr val="808080">
              <a:alpha val="34998"/>
            </a:srgbClr>
          </a:outerShdw>
        </a:effectLst>
      </xdr:spPr>
      <xdr:txBody>
        <a:bodyPr/>
        <a:lstStyle/>
        <a:p>
          <a:endParaRPr lang="nl-NL"/>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47" sqref="M47"/>
    </sheetView>
  </sheetViews>
  <sheetFormatPr defaultRowHeight="12.75" x14ac:dyDescent="0.2"/>
  <sheetData/>
  <pageMargins left="0.70866141732283472" right="0.11811023622047245"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83"/>
  <sheetViews>
    <sheetView showGridLines="0" zoomScaleNormal="100" zoomScalePageLayoutView="125" workbookViewId="0">
      <selection activeCell="Z1" sqref="Z1:AB81"/>
    </sheetView>
  </sheetViews>
  <sheetFormatPr defaultColWidth="8.85546875" defaultRowHeight="12.75" x14ac:dyDescent="0.2"/>
  <cols>
    <col min="1" max="1" width="4.85546875" style="72" customWidth="1"/>
    <col min="2" max="2" width="24.28515625" style="73" customWidth="1"/>
    <col min="3" max="3" width="11.85546875" style="73" customWidth="1"/>
    <col min="4" max="4" width="2.42578125" style="73" customWidth="1"/>
    <col min="5" max="5" width="4.42578125" style="73" customWidth="1"/>
    <col min="6" max="6" width="8.28515625" style="73" customWidth="1"/>
    <col min="7" max="7" width="4.42578125" style="73" customWidth="1"/>
    <col min="8" max="8" width="2.42578125" style="73" customWidth="1"/>
    <col min="9" max="9" width="6" style="73" customWidth="1"/>
    <col min="10" max="10" width="8.85546875" style="73" customWidth="1"/>
    <col min="11" max="11" width="5.85546875" style="73" customWidth="1"/>
    <col min="12" max="12" width="3.42578125" style="73" customWidth="1"/>
    <col min="13" max="13" width="4.140625" style="73" customWidth="1"/>
    <col min="14" max="14" width="8.85546875" style="73" customWidth="1"/>
    <col min="15" max="15" width="5.42578125" style="73" customWidth="1"/>
    <col min="16" max="16" width="8.140625" style="73" customWidth="1"/>
    <col min="17" max="17" width="13" style="96" customWidth="1"/>
    <col min="18" max="18" width="5.42578125" style="73" customWidth="1"/>
    <col min="19" max="19" width="3" style="73" customWidth="1"/>
    <col min="20" max="20" width="2.85546875" style="73" customWidth="1"/>
    <col min="21" max="21" width="12.85546875" style="96" customWidth="1"/>
    <col min="22" max="23" width="2.85546875" style="73" customWidth="1"/>
    <col min="24" max="24" width="18.85546875" style="96" customWidth="1"/>
    <col min="25" max="25" width="1.140625" style="73" customWidth="1"/>
    <col min="26" max="26" width="27.7109375" style="73" customWidth="1"/>
    <col min="27" max="16384" width="8.85546875" style="73"/>
  </cols>
  <sheetData>
    <row r="1" spans="1:28" ht="13.5" thickBot="1" x14ac:dyDescent="0.25">
      <c r="C1" s="456"/>
      <c r="D1" s="456"/>
      <c r="E1" s="456"/>
      <c r="F1" s="456"/>
      <c r="G1" s="456"/>
      <c r="H1" s="456"/>
      <c r="I1" s="456"/>
      <c r="J1" s="456"/>
      <c r="K1" s="456"/>
      <c r="L1" s="456"/>
      <c r="M1" s="456"/>
      <c r="N1" s="456"/>
      <c r="O1" s="456"/>
      <c r="P1" s="456"/>
      <c r="Q1" s="456"/>
      <c r="R1" s="456"/>
      <c r="S1" s="456"/>
      <c r="T1" s="456"/>
      <c r="U1" s="456"/>
      <c r="V1" s="456"/>
      <c r="W1" s="456"/>
      <c r="X1" s="456"/>
      <c r="Y1" s="456"/>
      <c r="Z1" s="455"/>
      <c r="AA1" s="455"/>
      <c r="AB1" s="455"/>
    </row>
    <row r="2" spans="1:28" ht="33" customHeight="1" thickBot="1" x14ac:dyDescent="0.25">
      <c r="A2" s="445" t="s">
        <v>97</v>
      </c>
      <c r="B2" s="446"/>
      <c r="C2" s="446"/>
      <c r="D2" s="446"/>
      <c r="E2" s="446"/>
      <c r="F2" s="446"/>
      <c r="G2" s="446"/>
      <c r="H2" s="446"/>
      <c r="I2" s="446"/>
      <c r="J2" s="75"/>
      <c r="K2" s="75"/>
      <c r="L2" s="75"/>
      <c r="M2" s="75"/>
      <c r="N2" s="75"/>
      <c r="O2" s="75"/>
      <c r="P2" s="429"/>
      <c r="Q2" s="431"/>
      <c r="R2" s="431"/>
      <c r="S2" s="431"/>
      <c r="T2" s="431"/>
      <c r="U2" s="431"/>
      <c r="V2" s="431"/>
      <c r="W2" s="431"/>
      <c r="X2" s="431"/>
      <c r="Y2" s="447"/>
      <c r="Z2" s="455"/>
      <c r="AA2" s="455"/>
      <c r="AB2" s="455"/>
    </row>
    <row r="3" spans="1:28" ht="12.75" customHeight="1" thickBot="1" x14ac:dyDescent="0.25">
      <c r="A3" s="427" t="s">
        <v>27</v>
      </c>
      <c r="B3" s="428"/>
      <c r="C3" s="428"/>
      <c r="D3" s="428"/>
      <c r="E3" s="428"/>
      <c r="F3" s="428"/>
      <c r="G3" s="437"/>
      <c r="H3" s="438"/>
      <c r="I3" s="438"/>
      <c r="J3" s="439"/>
      <c r="K3" s="430"/>
      <c r="L3" s="430"/>
      <c r="M3" s="430"/>
      <c r="N3" s="430"/>
      <c r="O3" s="430"/>
      <c r="P3" s="430"/>
      <c r="Q3" s="432"/>
      <c r="R3" s="432"/>
      <c r="S3" s="432"/>
      <c r="T3" s="432"/>
      <c r="U3" s="432"/>
      <c r="V3" s="432"/>
      <c r="W3" s="432"/>
      <c r="X3" s="432"/>
      <c r="Y3" s="448"/>
      <c r="Z3" s="455"/>
      <c r="AA3" s="455"/>
      <c r="AB3" s="455"/>
    </row>
    <row r="4" spans="1:28" ht="3" customHeight="1" thickBot="1" x14ac:dyDescent="0.25">
      <c r="A4" s="433"/>
      <c r="B4" s="434"/>
      <c r="C4" s="434"/>
      <c r="D4" s="434"/>
      <c r="E4" s="434"/>
      <c r="F4" s="434"/>
      <c r="G4" s="440"/>
      <c r="H4" s="440"/>
      <c r="I4" s="440"/>
      <c r="J4" s="440"/>
      <c r="K4" s="430"/>
      <c r="L4" s="430"/>
      <c r="M4" s="430"/>
      <c r="N4" s="430"/>
      <c r="O4" s="430"/>
      <c r="P4" s="430"/>
      <c r="Q4" s="432"/>
      <c r="R4" s="432"/>
      <c r="S4" s="432"/>
      <c r="T4" s="432"/>
      <c r="U4" s="432"/>
      <c r="V4" s="432"/>
      <c r="W4" s="432"/>
      <c r="X4" s="432"/>
      <c r="Y4" s="448"/>
      <c r="Z4" s="455"/>
      <c r="AA4" s="455"/>
      <c r="AB4" s="455"/>
    </row>
    <row r="5" spans="1:28" ht="13.5" thickBot="1" x14ac:dyDescent="0.25">
      <c r="A5" s="427" t="s">
        <v>41</v>
      </c>
      <c r="B5" s="428"/>
      <c r="C5" s="428"/>
      <c r="D5" s="428"/>
      <c r="E5" s="428"/>
      <c r="F5" s="428"/>
      <c r="G5" s="437"/>
      <c r="H5" s="438"/>
      <c r="I5" s="438"/>
      <c r="J5" s="439"/>
      <c r="K5" s="430"/>
      <c r="L5" s="430"/>
      <c r="M5" s="430"/>
      <c r="N5" s="430"/>
      <c r="O5" s="430"/>
      <c r="P5" s="430"/>
      <c r="Q5" s="428" t="s">
        <v>0</v>
      </c>
      <c r="R5" s="428"/>
      <c r="S5" s="428"/>
      <c r="T5" s="442"/>
      <c r="U5" s="443"/>
      <c r="V5" s="443"/>
      <c r="W5" s="443"/>
      <c r="X5" s="444"/>
      <c r="Y5" s="448"/>
      <c r="Z5" s="455"/>
      <c r="AA5" s="455"/>
      <c r="AB5" s="455"/>
    </row>
    <row r="6" spans="1:28" ht="3" customHeight="1" thickBot="1" x14ac:dyDescent="0.25">
      <c r="A6" s="435"/>
      <c r="B6" s="436"/>
      <c r="C6" s="436"/>
      <c r="D6" s="436"/>
      <c r="E6" s="436"/>
      <c r="F6" s="436"/>
      <c r="G6" s="441"/>
      <c r="H6" s="441"/>
      <c r="I6" s="441"/>
      <c r="J6" s="441"/>
      <c r="K6" s="430"/>
      <c r="L6" s="430"/>
      <c r="M6" s="430"/>
      <c r="N6" s="430"/>
      <c r="O6" s="430"/>
      <c r="P6" s="430"/>
      <c r="Q6" s="432"/>
      <c r="R6" s="432"/>
      <c r="S6" s="432"/>
      <c r="T6" s="432"/>
      <c r="U6" s="432"/>
      <c r="V6" s="432"/>
      <c r="W6" s="432"/>
      <c r="X6" s="432"/>
      <c r="Y6" s="448"/>
      <c r="Z6" s="455"/>
      <c r="AA6" s="455"/>
      <c r="AB6" s="455"/>
    </row>
    <row r="7" spans="1:28" ht="13.5" thickBot="1" x14ac:dyDescent="0.25">
      <c r="A7" s="427" t="s">
        <v>84</v>
      </c>
      <c r="B7" s="428"/>
      <c r="C7" s="428"/>
      <c r="D7" s="428"/>
      <c r="E7" s="428"/>
      <c r="F7" s="428"/>
      <c r="G7" s="437"/>
      <c r="H7" s="438"/>
      <c r="I7" s="438"/>
      <c r="J7" s="439"/>
      <c r="K7" s="430"/>
      <c r="L7" s="430"/>
      <c r="M7" s="430"/>
      <c r="N7" s="430"/>
      <c r="O7" s="430"/>
      <c r="P7" s="430"/>
      <c r="Q7" s="428" t="s">
        <v>1</v>
      </c>
      <c r="R7" s="428"/>
      <c r="S7" s="428"/>
      <c r="T7" s="437"/>
      <c r="U7" s="438"/>
      <c r="V7" s="438"/>
      <c r="W7" s="438"/>
      <c r="X7" s="439"/>
      <c r="Y7" s="448"/>
      <c r="Z7" s="455"/>
      <c r="AA7" s="455"/>
      <c r="AB7" s="455"/>
    </row>
    <row r="8" spans="1:28" x14ac:dyDescent="0.2">
      <c r="A8" s="76"/>
      <c r="B8" s="77"/>
      <c r="C8" s="77"/>
      <c r="D8" s="77"/>
      <c r="E8" s="77"/>
      <c r="F8" s="77"/>
      <c r="G8" s="78"/>
      <c r="H8" s="78"/>
      <c r="I8" s="78"/>
      <c r="J8" s="78"/>
      <c r="K8" s="79"/>
      <c r="L8" s="79"/>
      <c r="M8" s="79"/>
      <c r="N8" s="79"/>
      <c r="O8" s="79"/>
      <c r="P8" s="79"/>
      <c r="Q8" s="77"/>
      <c r="R8" s="77"/>
      <c r="S8" s="77"/>
      <c r="T8" s="80"/>
      <c r="U8" s="80"/>
      <c r="V8" s="80"/>
      <c r="W8" s="80"/>
      <c r="X8" s="80"/>
      <c r="Y8" s="448"/>
      <c r="Z8" s="455"/>
      <c r="AA8" s="455"/>
      <c r="AB8" s="455"/>
    </row>
    <row r="9" spans="1:28" ht="9.75" customHeight="1" x14ac:dyDescent="0.2">
      <c r="A9" s="81"/>
      <c r="B9" s="82"/>
      <c r="C9" s="82"/>
      <c r="D9" s="82"/>
      <c r="E9" s="82"/>
      <c r="F9" s="82"/>
      <c r="G9" s="82"/>
      <c r="H9" s="82"/>
      <c r="I9" s="82"/>
      <c r="J9" s="82"/>
      <c r="K9" s="82"/>
      <c r="L9" s="82"/>
      <c r="M9" s="82"/>
      <c r="N9" s="82"/>
      <c r="O9" s="82"/>
      <c r="P9" s="82"/>
      <c r="Q9" s="82"/>
      <c r="R9" s="82"/>
      <c r="S9" s="82"/>
      <c r="T9" s="82"/>
      <c r="U9" s="82"/>
      <c r="V9" s="82"/>
      <c r="W9" s="82"/>
      <c r="X9" s="82"/>
      <c r="Y9" s="449"/>
      <c r="Z9" s="455"/>
      <c r="AA9" s="455"/>
      <c r="AB9" s="455"/>
    </row>
    <row r="10" spans="1:28" ht="116.45" customHeight="1" x14ac:dyDescent="0.2">
      <c r="A10" s="83"/>
      <c r="B10" s="84" t="s">
        <v>58</v>
      </c>
      <c r="C10" s="85"/>
      <c r="D10" s="85"/>
      <c r="E10" s="463" t="s">
        <v>59</v>
      </c>
      <c r="F10" s="463"/>
      <c r="G10" s="463"/>
      <c r="H10" s="85"/>
      <c r="I10" s="85"/>
      <c r="J10" s="464" t="s">
        <v>102</v>
      </c>
      <c r="K10" s="464"/>
      <c r="L10" s="464"/>
      <c r="M10" s="464"/>
      <c r="N10" s="85"/>
      <c r="O10" s="85"/>
      <c r="P10" s="85"/>
      <c r="Q10" s="85"/>
      <c r="R10" s="85"/>
      <c r="S10" s="85"/>
      <c r="T10" s="85"/>
      <c r="U10" s="85"/>
      <c r="V10" s="85"/>
      <c r="W10" s="85"/>
      <c r="X10" s="85"/>
      <c r="Y10" s="86"/>
      <c r="Z10" s="455"/>
      <c r="AA10" s="455"/>
      <c r="AB10" s="455"/>
    </row>
    <row r="11" spans="1:28" ht="31.35" customHeight="1" x14ac:dyDescent="0.2">
      <c r="A11" s="384" t="s">
        <v>103</v>
      </c>
      <c r="B11" s="339"/>
      <c r="C11" s="87"/>
      <c r="D11" s="88"/>
      <c r="E11" s="450" t="s">
        <v>11</v>
      </c>
      <c r="F11" s="450"/>
      <c r="G11" s="450"/>
      <c r="H11" s="450"/>
      <c r="I11" s="450"/>
      <c r="J11" s="450"/>
      <c r="K11" s="450"/>
      <c r="L11" s="450"/>
      <c r="M11" s="450"/>
      <c r="N11" s="450"/>
      <c r="O11" s="450"/>
      <c r="P11" s="372" t="s">
        <v>13</v>
      </c>
      <c r="Q11" s="372"/>
      <c r="R11" s="372"/>
      <c r="S11" s="372"/>
      <c r="T11" s="372"/>
      <c r="U11" s="372"/>
      <c r="V11" s="372"/>
      <c r="W11" s="372"/>
      <c r="X11" s="372"/>
      <c r="Y11" s="89"/>
      <c r="Z11" s="455"/>
      <c r="AA11" s="455"/>
      <c r="AB11" s="455"/>
    </row>
    <row r="12" spans="1:28" ht="33" customHeight="1" x14ac:dyDescent="0.2">
      <c r="A12" s="385"/>
      <c r="B12" s="340"/>
      <c r="C12" s="90"/>
      <c r="D12" s="90"/>
      <c r="E12" s="90"/>
      <c r="F12" s="91" t="s">
        <v>28</v>
      </c>
      <c r="G12" s="90"/>
      <c r="H12" s="92"/>
      <c r="I12" s="92"/>
      <c r="J12" s="91" t="s">
        <v>28</v>
      </c>
      <c r="K12" s="92"/>
      <c r="L12" s="92"/>
      <c r="M12" s="92"/>
      <c r="N12" s="91" t="s">
        <v>28</v>
      </c>
      <c r="O12" s="92"/>
      <c r="P12" s="93"/>
      <c r="Q12" s="94" t="s">
        <v>28</v>
      </c>
      <c r="R12" s="93"/>
      <c r="S12" s="93"/>
      <c r="T12" s="93"/>
      <c r="U12" s="94" t="s">
        <v>28</v>
      </c>
      <c r="V12" s="93"/>
      <c r="W12" s="93"/>
      <c r="X12" s="94" t="s">
        <v>28</v>
      </c>
      <c r="Y12" s="89"/>
      <c r="Z12" s="455"/>
      <c r="AA12" s="455"/>
      <c r="AB12" s="455"/>
    </row>
    <row r="13" spans="1:28" s="100" customFormat="1" ht="77.45" customHeight="1" x14ac:dyDescent="0.15">
      <c r="A13" s="389">
        <v>1</v>
      </c>
      <c r="B13" s="339" t="s">
        <v>93</v>
      </c>
      <c r="C13" s="97" t="s">
        <v>88</v>
      </c>
      <c r="D13" s="98"/>
      <c r="E13" s="345" t="s">
        <v>44</v>
      </c>
      <c r="F13" s="345"/>
      <c r="G13" s="345"/>
      <c r="H13" s="99"/>
      <c r="I13" s="345" t="s">
        <v>98</v>
      </c>
      <c r="J13" s="345"/>
      <c r="K13" s="345"/>
      <c r="L13" s="99"/>
      <c r="M13" s="345" t="s">
        <v>57</v>
      </c>
      <c r="N13" s="345"/>
      <c r="O13" s="345"/>
      <c r="P13" s="334" t="s">
        <v>60</v>
      </c>
      <c r="Q13" s="334"/>
      <c r="R13" s="334"/>
      <c r="S13" s="417"/>
      <c r="T13" s="334" t="s">
        <v>45</v>
      </c>
      <c r="U13" s="334"/>
      <c r="V13" s="334"/>
      <c r="W13" s="419"/>
      <c r="X13" s="425" t="s">
        <v>47</v>
      </c>
      <c r="Y13" s="356"/>
      <c r="Z13" s="455"/>
      <c r="AA13" s="455"/>
      <c r="AB13" s="455"/>
    </row>
    <row r="14" spans="1:28" s="100" customFormat="1" ht="4.3499999999999996" customHeight="1" x14ac:dyDescent="0.15">
      <c r="A14" s="390"/>
      <c r="B14" s="331"/>
      <c r="C14" s="101"/>
      <c r="D14" s="377"/>
      <c r="E14" s="349"/>
      <c r="F14" s="102"/>
      <c r="G14" s="103"/>
      <c r="H14" s="103"/>
      <c r="I14" s="104"/>
      <c r="J14" s="104"/>
      <c r="K14" s="104"/>
      <c r="L14" s="103"/>
      <c r="M14" s="104"/>
      <c r="N14" s="104"/>
      <c r="O14" s="104"/>
      <c r="P14" s="105"/>
      <c r="Q14" s="106"/>
      <c r="R14" s="105"/>
      <c r="S14" s="418"/>
      <c r="T14" s="335"/>
      <c r="U14" s="335"/>
      <c r="V14" s="335"/>
      <c r="W14" s="420"/>
      <c r="X14" s="426"/>
      <c r="Y14" s="357"/>
      <c r="Z14" s="455"/>
      <c r="AA14" s="455"/>
      <c r="AB14" s="455"/>
    </row>
    <row r="15" spans="1:28" s="100" customFormat="1" ht="3" customHeight="1" thickBot="1" x14ac:dyDescent="0.2">
      <c r="A15" s="390"/>
      <c r="B15" s="331"/>
      <c r="C15" s="107"/>
      <c r="D15" s="377"/>
      <c r="E15" s="349"/>
      <c r="F15" s="108"/>
      <c r="G15" s="391"/>
      <c r="H15" s="391"/>
      <c r="I15" s="391"/>
      <c r="J15" s="108"/>
      <c r="K15" s="391"/>
      <c r="L15" s="391"/>
      <c r="M15" s="391"/>
      <c r="N15" s="391"/>
      <c r="O15" s="391"/>
      <c r="P15" s="355"/>
      <c r="Q15" s="109"/>
      <c r="R15" s="421"/>
      <c r="S15" s="421"/>
      <c r="T15" s="421"/>
      <c r="U15" s="421"/>
      <c r="V15" s="355"/>
      <c r="W15" s="355"/>
      <c r="X15" s="110"/>
      <c r="Y15" s="357"/>
      <c r="Z15" s="455"/>
      <c r="AA15" s="455"/>
      <c r="AB15" s="455"/>
    </row>
    <row r="16" spans="1:28" s="100" customFormat="1" ht="6" customHeight="1" thickBot="1" x14ac:dyDescent="0.2">
      <c r="A16" s="390"/>
      <c r="B16" s="331"/>
      <c r="C16" s="406" t="s">
        <v>38</v>
      </c>
      <c r="D16" s="381"/>
      <c r="E16" s="382"/>
      <c r="F16" s="393">
        <v>10</v>
      </c>
      <c r="G16" s="391"/>
      <c r="H16" s="391"/>
      <c r="I16" s="391"/>
      <c r="J16" s="383"/>
      <c r="K16" s="391"/>
      <c r="L16" s="391"/>
      <c r="M16" s="391"/>
      <c r="N16" s="383"/>
      <c r="O16" s="111"/>
      <c r="P16" s="355"/>
      <c r="Q16" s="421"/>
      <c r="R16" s="355"/>
      <c r="S16" s="355"/>
      <c r="T16" s="355"/>
      <c r="U16" s="421"/>
      <c r="V16" s="355"/>
      <c r="W16" s="355"/>
      <c r="X16" s="386">
        <f>IF((F16+F19+F22)=0,"---",(F19+F22)/(F16+F19+F22))</f>
        <v>0.6</v>
      </c>
      <c r="Y16" s="357"/>
      <c r="Z16" s="455"/>
      <c r="AA16" s="455"/>
      <c r="AB16" s="455"/>
    </row>
    <row r="17" spans="1:28" s="100" customFormat="1" ht="7.35" customHeight="1" thickBot="1" x14ac:dyDescent="0.2">
      <c r="A17" s="390"/>
      <c r="B17" s="331"/>
      <c r="C17" s="406"/>
      <c r="D17" s="377"/>
      <c r="E17" s="349"/>
      <c r="F17" s="394"/>
      <c r="G17" s="391"/>
      <c r="H17" s="391"/>
      <c r="I17" s="391"/>
      <c r="J17" s="383"/>
      <c r="K17" s="391"/>
      <c r="L17" s="391"/>
      <c r="M17" s="391"/>
      <c r="N17" s="383"/>
      <c r="O17" s="391"/>
      <c r="P17" s="355"/>
      <c r="Q17" s="421"/>
      <c r="R17" s="355"/>
      <c r="S17" s="355"/>
      <c r="T17" s="355"/>
      <c r="U17" s="421"/>
      <c r="V17" s="355"/>
      <c r="W17" s="355"/>
      <c r="X17" s="387"/>
      <c r="Y17" s="357"/>
      <c r="Z17" s="455"/>
      <c r="AA17" s="455"/>
      <c r="AB17" s="455"/>
    </row>
    <row r="18" spans="1:28" s="100" customFormat="1" ht="6" customHeight="1" thickBot="1" x14ac:dyDescent="0.2">
      <c r="A18" s="390"/>
      <c r="B18" s="331"/>
      <c r="C18" s="112"/>
      <c r="D18" s="377"/>
      <c r="E18" s="349"/>
      <c r="F18" s="113"/>
      <c r="G18" s="391"/>
      <c r="H18" s="391"/>
      <c r="I18" s="391"/>
      <c r="J18" s="113"/>
      <c r="K18" s="391"/>
      <c r="L18" s="391"/>
      <c r="M18" s="391"/>
      <c r="N18" s="114"/>
      <c r="O18" s="391"/>
      <c r="P18" s="355"/>
      <c r="Q18" s="115"/>
      <c r="R18" s="355"/>
      <c r="S18" s="355"/>
      <c r="T18" s="355"/>
      <c r="U18" s="115"/>
      <c r="V18" s="355"/>
      <c r="W18" s="355"/>
      <c r="X18" s="387"/>
      <c r="Y18" s="357"/>
      <c r="Z18" s="455"/>
      <c r="AA18" s="455"/>
      <c r="AB18" s="455"/>
    </row>
    <row r="19" spans="1:28" s="100" customFormat="1" ht="6" customHeight="1" thickBot="1" x14ac:dyDescent="0.2">
      <c r="A19" s="390"/>
      <c r="B19" s="331"/>
      <c r="C19" s="405" t="s">
        <v>37</v>
      </c>
      <c r="D19" s="412"/>
      <c r="E19" s="413"/>
      <c r="F19" s="400">
        <v>5</v>
      </c>
      <c r="G19" s="422"/>
      <c r="H19" s="422"/>
      <c r="I19" s="422"/>
      <c r="J19" s="400">
        <v>2</v>
      </c>
      <c r="K19" s="422"/>
      <c r="L19" s="422"/>
      <c r="M19" s="422"/>
      <c r="N19" s="400">
        <v>1</v>
      </c>
      <c r="O19" s="391"/>
      <c r="P19" s="423"/>
      <c r="Q19" s="374">
        <f>IF($F19=0,"---",J19/$F19)</f>
        <v>0.4</v>
      </c>
      <c r="R19" s="423"/>
      <c r="S19" s="423"/>
      <c r="T19" s="423"/>
      <c r="U19" s="374">
        <f>IF($F19=0,"---",N19/$F19)</f>
        <v>0.2</v>
      </c>
      <c r="V19" s="355"/>
      <c r="W19" s="355"/>
      <c r="X19" s="387"/>
      <c r="Y19" s="357"/>
      <c r="Z19" s="455"/>
      <c r="AA19" s="455"/>
      <c r="AB19" s="455"/>
    </row>
    <row r="20" spans="1:28" s="100" customFormat="1" ht="6" customHeight="1" thickBot="1" x14ac:dyDescent="0.2">
      <c r="A20" s="390"/>
      <c r="B20" s="331"/>
      <c r="C20" s="405"/>
      <c r="D20" s="414"/>
      <c r="E20" s="414"/>
      <c r="F20" s="401"/>
      <c r="G20" s="395"/>
      <c r="H20" s="395"/>
      <c r="I20" s="395"/>
      <c r="J20" s="401"/>
      <c r="K20" s="395"/>
      <c r="L20" s="395"/>
      <c r="M20" s="395"/>
      <c r="N20" s="401"/>
      <c r="O20" s="395"/>
      <c r="P20" s="355"/>
      <c r="Q20" s="375"/>
      <c r="R20" s="408"/>
      <c r="S20" s="408"/>
      <c r="T20" s="408"/>
      <c r="U20" s="375"/>
      <c r="V20" s="355"/>
      <c r="W20" s="355"/>
      <c r="X20" s="387"/>
      <c r="Y20" s="357"/>
      <c r="Z20" s="455"/>
      <c r="AA20" s="455"/>
      <c r="AB20" s="455"/>
    </row>
    <row r="21" spans="1:28" s="100" customFormat="1" ht="6" customHeight="1" thickBot="1" x14ac:dyDescent="0.2">
      <c r="A21" s="390"/>
      <c r="B21" s="331"/>
      <c r="C21" s="112"/>
      <c r="D21" s="349"/>
      <c r="E21" s="349"/>
      <c r="F21" s="113"/>
      <c r="G21" s="391"/>
      <c r="H21" s="391"/>
      <c r="I21" s="391"/>
      <c r="J21" s="113"/>
      <c r="K21" s="391"/>
      <c r="L21" s="391"/>
      <c r="M21" s="391"/>
      <c r="N21" s="113"/>
      <c r="O21" s="391"/>
      <c r="P21" s="355"/>
      <c r="Q21" s="115"/>
      <c r="R21" s="355"/>
      <c r="S21" s="355"/>
      <c r="T21" s="355"/>
      <c r="U21" s="115"/>
      <c r="V21" s="355"/>
      <c r="W21" s="355"/>
      <c r="X21" s="387"/>
      <c r="Y21" s="357"/>
      <c r="Z21" s="455"/>
      <c r="AA21" s="455"/>
      <c r="AB21" s="455"/>
    </row>
    <row r="22" spans="1:28" s="100" customFormat="1" ht="6" customHeight="1" thickBot="1" x14ac:dyDescent="0.2">
      <c r="A22" s="390"/>
      <c r="B22" s="331"/>
      <c r="C22" s="416" t="s">
        <v>39</v>
      </c>
      <c r="D22" s="415"/>
      <c r="E22" s="415"/>
      <c r="F22" s="343">
        <v>10</v>
      </c>
      <c r="G22" s="347"/>
      <c r="H22" s="347"/>
      <c r="I22" s="347"/>
      <c r="J22" s="343">
        <v>4</v>
      </c>
      <c r="K22" s="391"/>
      <c r="L22" s="391"/>
      <c r="M22" s="391"/>
      <c r="N22" s="343">
        <v>3</v>
      </c>
      <c r="O22" s="347"/>
      <c r="P22" s="371"/>
      <c r="Q22" s="374">
        <f>IF($F22=0,"---",J22/$F22)</f>
        <v>0.4</v>
      </c>
      <c r="R22" s="371"/>
      <c r="S22" s="371"/>
      <c r="T22" s="371"/>
      <c r="U22" s="374">
        <f>IF($F22=0,"---",N22/$F22)</f>
        <v>0.3</v>
      </c>
      <c r="V22" s="355"/>
      <c r="W22" s="355"/>
      <c r="X22" s="387"/>
      <c r="Y22" s="357"/>
      <c r="Z22" s="455"/>
      <c r="AA22" s="455"/>
      <c r="AB22" s="455"/>
    </row>
    <row r="23" spans="1:28" s="100" customFormat="1" ht="6" customHeight="1" thickBot="1" x14ac:dyDescent="0.2">
      <c r="A23" s="390"/>
      <c r="B23" s="331"/>
      <c r="C23" s="416"/>
      <c r="D23" s="349"/>
      <c r="E23" s="349"/>
      <c r="F23" s="344"/>
      <c r="G23" s="391"/>
      <c r="H23" s="391"/>
      <c r="I23" s="391"/>
      <c r="J23" s="344"/>
      <c r="K23" s="350"/>
      <c r="L23" s="351"/>
      <c r="M23" s="351"/>
      <c r="N23" s="344"/>
      <c r="O23" s="108"/>
      <c r="P23" s="116"/>
      <c r="Q23" s="375"/>
      <c r="R23" s="355"/>
      <c r="S23" s="355"/>
      <c r="T23" s="355"/>
      <c r="U23" s="375"/>
      <c r="V23" s="355"/>
      <c r="W23" s="355"/>
      <c r="X23" s="388"/>
      <c r="Y23" s="357"/>
      <c r="Z23" s="455"/>
      <c r="AA23" s="455"/>
      <c r="AB23" s="455"/>
    </row>
    <row r="24" spans="1:28" s="100" customFormat="1" ht="6" customHeight="1" x14ac:dyDescent="0.15">
      <c r="A24" s="403"/>
      <c r="B24" s="340"/>
      <c r="C24" s="117"/>
      <c r="D24" s="337"/>
      <c r="E24" s="337"/>
      <c r="F24" s="337"/>
      <c r="G24" s="337"/>
      <c r="H24" s="337"/>
      <c r="I24" s="337"/>
      <c r="J24" s="337"/>
      <c r="K24" s="337"/>
      <c r="L24" s="337"/>
      <c r="M24" s="337"/>
      <c r="N24" s="337"/>
      <c r="O24" s="337"/>
      <c r="P24" s="333"/>
      <c r="Q24" s="333"/>
      <c r="R24" s="333"/>
      <c r="S24" s="333"/>
      <c r="T24" s="333"/>
      <c r="U24" s="333"/>
      <c r="V24" s="333"/>
      <c r="W24" s="333"/>
      <c r="X24" s="333"/>
      <c r="Y24" s="358"/>
      <c r="Z24" s="455"/>
      <c r="AA24" s="455"/>
      <c r="AB24" s="455"/>
    </row>
    <row r="25" spans="1:28" s="100" customFormat="1" ht="72.599999999999994" customHeight="1" x14ac:dyDescent="0.15">
      <c r="A25" s="320">
        <v>2</v>
      </c>
      <c r="B25" s="118" t="s">
        <v>92</v>
      </c>
      <c r="C25" s="97" t="s">
        <v>88</v>
      </c>
      <c r="D25" s="119"/>
      <c r="E25" s="345" t="s">
        <v>44</v>
      </c>
      <c r="F25" s="345"/>
      <c r="G25" s="345"/>
      <c r="H25" s="99"/>
      <c r="I25" s="345" t="s">
        <v>55</v>
      </c>
      <c r="J25" s="345"/>
      <c r="K25" s="345"/>
      <c r="L25" s="99"/>
      <c r="M25" s="345" t="s">
        <v>56</v>
      </c>
      <c r="N25" s="345"/>
      <c r="O25" s="345"/>
      <c r="P25" s="334" t="s">
        <v>46</v>
      </c>
      <c r="Q25" s="334"/>
      <c r="R25" s="334"/>
      <c r="S25" s="120"/>
      <c r="T25" s="334" t="s">
        <v>45</v>
      </c>
      <c r="U25" s="334"/>
      <c r="V25" s="334"/>
      <c r="W25" s="121"/>
      <c r="X25" s="425" t="s">
        <v>47</v>
      </c>
      <c r="Y25" s="122"/>
      <c r="Z25" s="455"/>
      <c r="AA25" s="455"/>
      <c r="AB25" s="455"/>
    </row>
    <row r="26" spans="1:28" s="100" customFormat="1" ht="1.7" customHeight="1" thickBot="1" x14ac:dyDescent="0.2">
      <c r="A26" s="123"/>
      <c r="B26" s="124"/>
      <c r="C26" s="125"/>
      <c r="D26" s="377"/>
      <c r="E26" s="349"/>
      <c r="F26" s="104"/>
      <c r="G26" s="104"/>
      <c r="H26" s="103"/>
      <c r="I26" s="104"/>
      <c r="J26" s="104"/>
      <c r="K26" s="104"/>
      <c r="L26" s="103"/>
      <c r="M26" s="104"/>
      <c r="N26" s="104"/>
      <c r="O26" s="104"/>
      <c r="P26" s="105"/>
      <c r="Q26" s="105"/>
      <c r="R26" s="105"/>
      <c r="S26" s="126"/>
      <c r="T26" s="105"/>
      <c r="U26" s="105"/>
      <c r="V26" s="105"/>
      <c r="W26" s="127"/>
      <c r="X26" s="426"/>
      <c r="Y26" s="128"/>
      <c r="Z26" s="455"/>
      <c r="AA26" s="455"/>
      <c r="AB26" s="455"/>
    </row>
    <row r="27" spans="1:28" s="100" customFormat="1" ht="6" customHeight="1" thickBot="1" x14ac:dyDescent="0.2">
      <c r="A27" s="123"/>
      <c r="B27" s="124"/>
      <c r="C27" s="409" t="s">
        <v>38</v>
      </c>
      <c r="D27" s="381"/>
      <c r="E27" s="382"/>
      <c r="F27" s="393">
        <v>10</v>
      </c>
      <c r="G27" s="104"/>
      <c r="H27" s="103"/>
      <c r="I27" s="104"/>
      <c r="J27" s="383"/>
      <c r="K27" s="391"/>
      <c r="L27" s="391"/>
      <c r="M27" s="391"/>
      <c r="N27" s="383"/>
      <c r="O27" s="111"/>
      <c r="P27" s="105"/>
      <c r="Q27" s="421"/>
      <c r="R27" s="355"/>
      <c r="S27" s="355"/>
      <c r="T27" s="355"/>
      <c r="U27" s="421"/>
      <c r="V27" s="129"/>
      <c r="W27" s="129"/>
      <c r="X27" s="386">
        <f>IF((F27+F30+F33)=0,"---",(F30+F33)/(F27+F30+F33))</f>
        <v>0.66666666666666663</v>
      </c>
      <c r="Y27" s="128"/>
      <c r="Z27" s="455"/>
      <c r="AA27" s="455"/>
      <c r="AB27" s="455"/>
    </row>
    <row r="28" spans="1:28" s="100" customFormat="1" ht="7.7" customHeight="1" thickBot="1" x14ac:dyDescent="0.2">
      <c r="A28" s="123"/>
      <c r="B28" s="124"/>
      <c r="C28" s="406"/>
      <c r="D28" s="410"/>
      <c r="E28" s="411"/>
      <c r="F28" s="394"/>
      <c r="G28" s="391"/>
      <c r="H28" s="391"/>
      <c r="I28" s="391"/>
      <c r="J28" s="383"/>
      <c r="K28" s="391"/>
      <c r="L28" s="391"/>
      <c r="M28" s="391"/>
      <c r="N28" s="383"/>
      <c r="O28" s="391"/>
      <c r="P28" s="355"/>
      <c r="Q28" s="421"/>
      <c r="R28" s="355"/>
      <c r="S28" s="355"/>
      <c r="T28" s="355"/>
      <c r="U28" s="421"/>
      <c r="V28" s="129"/>
      <c r="W28" s="129"/>
      <c r="X28" s="387"/>
      <c r="Y28" s="128"/>
      <c r="Z28" s="455"/>
      <c r="AA28" s="455"/>
      <c r="AB28" s="455"/>
    </row>
    <row r="29" spans="1:28" s="100" customFormat="1" ht="6" customHeight="1" thickBot="1" x14ac:dyDescent="0.2">
      <c r="A29" s="123"/>
      <c r="B29" s="124"/>
      <c r="C29" s="112"/>
      <c r="D29" s="377"/>
      <c r="E29" s="349"/>
      <c r="F29" s="113"/>
      <c r="G29" s="391"/>
      <c r="H29" s="391"/>
      <c r="I29" s="391"/>
      <c r="J29" s="113"/>
      <c r="K29" s="391"/>
      <c r="L29" s="391"/>
      <c r="M29" s="391"/>
      <c r="N29" s="114"/>
      <c r="O29" s="391"/>
      <c r="P29" s="355"/>
      <c r="Q29" s="115"/>
      <c r="R29" s="355"/>
      <c r="S29" s="355"/>
      <c r="T29" s="355"/>
      <c r="U29" s="130"/>
      <c r="V29" s="129"/>
      <c r="W29" s="129"/>
      <c r="X29" s="387"/>
      <c r="Y29" s="128"/>
      <c r="Z29" s="455"/>
      <c r="AA29" s="455"/>
      <c r="AB29" s="455"/>
    </row>
    <row r="30" spans="1:28" s="100" customFormat="1" ht="6" customHeight="1" thickBot="1" x14ac:dyDescent="0.2">
      <c r="A30" s="123"/>
      <c r="B30" s="124"/>
      <c r="C30" s="405" t="s">
        <v>37</v>
      </c>
      <c r="D30" s="412"/>
      <c r="E30" s="413"/>
      <c r="F30" s="400">
        <v>8</v>
      </c>
      <c r="G30" s="422"/>
      <c r="H30" s="422"/>
      <c r="I30" s="422"/>
      <c r="J30" s="400">
        <v>2</v>
      </c>
      <c r="K30" s="422"/>
      <c r="L30" s="422"/>
      <c r="M30" s="422"/>
      <c r="N30" s="400">
        <v>3</v>
      </c>
      <c r="O30" s="422"/>
      <c r="P30" s="423"/>
      <c r="Q30" s="374">
        <f>IF($F30=0,"---",J30/$F30)</f>
        <v>0.25</v>
      </c>
      <c r="R30" s="423"/>
      <c r="S30" s="423"/>
      <c r="T30" s="423"/>
      <c r="U30" s="374">
        <f>IF($F30=0,"---",N30/$F30)</f>
        <v>0.375</v>
      </c>
      <c r="V30" s="131"/>
      <c r="W30" s="129"/>
      <c r="X30" s="387"/>
      <c r="Y30" s="128"/>
      <c r="Z30" s="455"/>
      <c r="AA30" s="455"/>
      <c r="AB30" s="455"/>
    </row>
    <row r="31" spans="1:28" s="100" customFormat="1" ht="6" customHeight="1" thickBot="1" x14ac:dyDescent="0.2">
      <c r="A31" s="123"/>
      <c r="B31" s="124"/>
      <c r="C31" s="405"/>
      <c r="D31" s="414"/>
      <c r="E31" s="414"/>
      <c r="F31" s="401"/>
      <c r="G31" s="395"/>
      <c r="H31" s="395"/>
      <c r="I31" s="395"/>
      <c r="J31" s="401"/>
      <c r="K31" s="395"/>
      <c r="L31" s="395"/>
      <c r="M31" s="395"/>
      <c r="N31" s="401"/>
      <c r="O31" s="395"/>
      <c r="P31" s="355"/>
      <c r="Q31" s="375"/>
      <c r="R31" s="408"/>
      <c r="S31" s="408"/>
      <c r="T31" s="408"/>
      <c r="U31" s="375"/>
      <c r="V31" s="131"/>
      <c r="W31" s="129"/>
      <c r="X31" s="387"/>
      <c r="Y31" s="128"/>
      <c r="Z31" s="455"/>
      <c r="AA31" s="455"/>
      <c r="AB31" s="455"/>
    </row>
    <row r="32" spans="1:28" s="100" customFormat="1" ht="6" customHeight="1" thickBot="1" x14ac:dyDescent="0.2">
      <c r="A32" s="123"/>
      <c r="B32" s="124"/>
      <c r="C32" s="112"/>
      <c r="D32" s="349"/>
      <c r="E32" s="349"/>
      <c r="F32" s="113"/>
      <c r="G32" s="391"/>
      <c r="H32" s="391"/>
      <c r="I32" s="391"/>
      <c r="J32" s="113"/>
      <c r="K32" s="391"/>
      <c r="L32" s="391"/>
      <c r="M32" s="391"/>
      <c r="N32" s="113"/>
      <c r="O32" s="391"/>
      <c r="P32" s="355"/>
      <c r="Q32" s="115"/>
      <c r="R32" s="355"/>
      <c r="S32" s="355"/>
      <c r="T32" s="355"/>
      <c r="U32" s="132"/>
      <c r="V32" s="129"/>
      <c r="W32" s="129"/>
      <c r="X32" s="387"/>
      <c r="Y32" s="128"/>
      <c r="Z32" s="455"/>
      <c r="AA32" s="455"/>
      <c r="AB32" s="455"/>
    </row>
    <row r="33" spans="1:28" s="100" customFormat="1" ht="6" customHeight="1" thickBot="1" x14ac:dyDescent="0.2">
      <c r="A33" s="123"/>
      <c r="B33" s="124"/>
      <c r="C33" s="407" t="s">
        <v>39</v>
      </c>
      <c r="D33" s="415"/>
      <c r="E33" s="415"/>
      <c r="F33" s="343">
        <v>12</v>
      </c>
      <c r="G33" s="347"/>
      <c r="H33" s="347"/>
      <c r="I33" s="347"/>
      <c r="J33" s="343">
        <v>3</v>
      </c>
      <c r="K33" s="391"/>
      <c r="L33" s="391"/>
      <c r="M33" s="391"/>
      <c r="N33" s="343">
        <v>6</v>
      </c>
      <c r="O33" s="347"/>
      <c r="P33" s="371"/>
      <c r="Q33" s="374">
        <f>IF($F33=0,"---",J33/$F33)</f>
        <v>0.25</v>
      </c>
      <c r="R33" s="371"/>
      <c r="S33" s="371"/>
      <c r="T33" s="371"/>
      <c r="U33" s="374">
        <f>IF($F33=0,"---",N33/$F33)</f>
        <v>0.5</v>
      </c>
      <c r="V33" s="131"/>
      <c r="W33" s="129"/>
      <c r="X33" s="387"/>
      <c r="Y33" s="128"/>
      <c r="Z33" s="455"/>
      <c r="AA33" s="455"/>
      <c r="AB33" s="455"/>
    </row>
    <row r="34" spans="1:28" s="100" customFormat="1" ht="6" customHeight="1" thickBot="1" x14ac:dyDescent="0.2">
      <c r="A34" s="123"/>
      <c r="B34" s="124"/>
      <c r="C34" s="407"/>
      <c r="D34" s="349"/>
      <c r="E34" s="349"/>
      <c r="F34" s="344"/>
      <c r="G34" s="391"/>
      <c r="H34" s="391"/>
      <c r="I34" s="391"/>
      <c r="J34" s="344"/>
      <c r="K34" s="350"/>
      <c r="L34" s="351"/>
      <c r="M34" s="351"/>
      <c r="N34" s="344"/>
      <c r="O34" s="108"/>
      <c r="P34" s="116"/>
      <c r="Q34" s="375"/>
      <c r="R34" s="355"/>
      <c r="S34" s="355"/>
      <c r="T34" s="355"/>
      <c r="U34" s="375"/>
      <c r="V34" s="131"/>
      <c r="W34" s="129"/>
      <c r="X34" s="388"/>
      <c r="Y34" s="128"/>
      <c r="Z34" s="455"/>
      <c r="AA34" s="455"/>
      <c r="AB34" s="455"/>
    </row>
    <row r="35" spans="1:28" s="100" customFormat="1" ht="6" customHeight="1" x14ac:dyDescent="0.15">
      <c r="A35" s="123"/>
      <c r="B35" s="124"/>
      <c r="C35" s="117"/>
      <c r="D35" s="337"/>
      <c r="E35" s="337"/>
      <c r="F35" s="337"/>
      <c r="G35" s="337"/>
      <c r="H35" s="337"/>
      <c r="I35" s="337"/>
      <c r="J35" s="337"/>
      <c r="K35" s="337"/>
      <c r="L35" s="337"/>
      <c r="M35" s="337"/>
      <c r="N35" s="337"/>
      <c r="O35" s="337"/>
      <c r="P35" s="333"/>
      <c r="Q35" s="333"/>
      <c r="R35" s="333"/>
      <c r="S35" s="333"/>
      <c r="T35" s="333"/>
      <c r="U35" s="333"/>
      <c r="V35" s="333"/>
      <c r="W35" s="333"/>
      <c r="X35" s="333"/>
      <c r="Y35" s="133"/>
      <c r="Z35" s="455"/>
      <c r="AA35" s="455"/>
      <c r="AB35" s="455"/>
    </row>
    <row r="36" spans="1:28" s="100" customFormat="1" ht="67.349999999999994" customHeight="1" x14ac:dyDescent="0.15">
      <c r="A36" s="389">
        <v>3</v>
      </c>
      <c r="B36" s="134" t="s">
        <v>9</v>
      </c>
      <c r="C36" s="97" t="s">
        <v>88</v>
      </c>
      <c r="D36" s="98"/>
      <c r="E36" s="345" t="s">
        <v>44</v>
      </c>
      <c r="F36" s="345"/>
      <c r="G36" s="345"/>
      <c r="H36" s="99"/>
      <c r="I36" s="345"/>
      <c r="J36" s="345"/>
      <c r="K36" s="345"/>
      <c r="L36" s="135"/>
      <c r="M36" s="345" t="s">
        <v>54</v>
      </c>
      <c r="N36" s="345"/>
      <c r="O36" s="345"/>
      <c r="P36" s="334"/>
      <c r="Q36" s="334"/>
      <c r="R36" s="334"/>
      <c r="S36" s="136"/>
      <c r="T36" s="334" t="s">
        <v>48</v>
      </c>
      <c r="U36" s="334"/>
      <c r="V36" s="334"/>
      <c r="W36" s="137"/>
      <c r="X36" s="425" t="s">
        <v>47</v>
      </c>
      <c r="Y36" s="356"/>
      <c r="Z36" s="455"/>
      <c r="AA36" s="455"/>
      <c r="AB36" s="455"/>
    </row>
    <row r="37" spans="1:28" s="100" customFormat="1" ht="6" customHeight="1" thickBot="1" x14ac:dyDescent="0.2">
      <c r="A37" s="390"/>
      <c r="B37" s="138"/>
      <c r="C37" s="107"/>
      <c r="D37" s="377"/>
      <c r="E37" s="349"/>
      <c r="F37" s="108"/>
      <c r="G37" s="103"/>
      <c r="H37" s="103"/>
      <c r="I37" s="103"/>
      <c r="J37" s="103"/>
      <c r="K37" s="103"/>
      <c r="L37" s="103"/>
      <c r="M37" s="103"/>
      <c r="N37" s="103"/>
      <c r="O37" s="103"/>
      <c r="P37" s="421"/>
      <c r="Q37" s="421"/>
      <c r="R37" s="421"/>
      <c r="S37" s="421"/>
      <c r="T37" s="421"/>
      <c r="U37" s="421"/>
      <c r="V37" s="355"/>
      <c r="W37" s="355"/>
      <c r="X37" s="426"/>
      <c r="Y37" s="357"/>
      <c r="Z37" s="455"/>
      <c r="AA37" s="455"/>
      <c r="AB37" s="455"/>
    </row>
    <row r="38" spans="1:28" s="100" customFormat="1" ht="6" customHeight="1" thickBot="1" x14ac:dyDescent="0.2">
      <c r="A38" s="390"/>
      <c r="B38" s="138"/>
      <c r="C38" s="406" t="s">
        <v>38</v>
      </c>
      <c r="D38" s="381"/>
      <c r="E38" s="382"/>
      <c r="F38" s="393">
        <v>5</v>
      </c>
      <c r="G38" s="111"/>
      <c r="H38" s="111"/>
      <c r="I38" s="111"/>
      <c r="J38" s="383"/>
      <c r="K38" s="391"/>
      <c r="L38" s="391"/>
      <c r="M38" s="391"/>
      <c r="N38" s="391"/>
      <c r="O38" s="391"/>
      <c r="P38" s="116"/>
      <c r="Q38" s="421"/>
      <c r="R38" s="421"/>
      <c r="S38" s="421"/>
      <c r="T38" s="421"/>
      <c r="U38" s="421"/>
      <c r="V38" s="355"/>
      <c r="W38" s="355"/>
      <c r="X38" s="386">
        <f>IF((F38+F41+F44)=0,"---",(F41+F44)/(F38+F41+F44))</f>
        <v>0.8</v>
      </c>
      <c r="Y38" s="357"/>
      <c r="Z38" s="455"/>
      <c r="AA38" s="455"/>
      <c r="AB38" s="455"/>
    </row>
    <row r="39" spans="1:28" s="100" customFormat="1" ht="7.7" customHeight="1" thickBot="1" x14ac:dyDescent="0.2">
      <c r="A39" s="390"/>
      <c r="B39" s="138"/>
      <c r="C39" s="406"/>
      <c r="D39" s="349"/>
      <c r="E39" s="349"/>
      <c r="F39" s="394"/>
      <c r="G39" s="111"/>
      <c r="H39" s="111"/>
      <c r="I39" s="111"/>
      <c r="J39" s="383"/>
      <c r="K39" s="391"/>
      <c r="L39" s="391"/>
      <c r="M39" s="391"/>
      <c r="N39" s="391"/>
      <c r="O39" s="391"/>
      <c r="P39" s="116"/>
      <c r="Q39" s="421"/>
      <c r="R39" s="421"/>
      <c r="S39" s="421"/>
      <c r="T39" s="421"/>
      <c r="U39" s="421"/>
      <c r="V39" s="355"/>
      <c r="W39" s="355"/>
      <c r="X39" s="387"/>
      <c r="Y39" s="357"/>
      <c r="Z39" s="455"/>
      <c r="AA39" s="455"/>
      <c r="AB39" s="455"/>
    </row>
    <row r="40" spans="1:28" s="100" customFormat="1" ht="6" customHeight="1" thickBot="1" x14ac:dyDescent="0.2">
      <c r="A40" s="390"/>
      <c r="B40" s="138"/>
      <c r="C40" s="112"/>
      <c r="D40" s="349"/>
      <c r="E40" s="349"/>
      <c r="F40" s="113"/>
      <c r="G40" s="111"/>
      <c r="H40" s="111"/>
      <c r="I40" s="111"/>
      <c r="J40" s="111"/>
      <c r="K40" s="111"/>
      <c r="L40" s="111"/>
      <c r="M40" s="111"/>
      <c r="N40" s="111"/>
      <c r="O40" s="391"/>
      <c r="P40" s="116"/>
      <c r="Q40" s="116"/>
      <c r="R40" s="116"/>
      <c r="S40" s="116"/>
      <c r="T40" s="116"/>
      <c r="U40" s="116"/>
      <c r="V40" s="355"/>
      <c r="W40" s="355"/>
      <c r="X40" s="387"/>
      <c r="Y40" s="357"/>
      <c r="Z40" s="455"/>
      <c r="AA40" s="455"/>
      <c r="AB40" s="455"/>
    </row>
    <row r="41" spans="1:28" s="100" customFormat="1" ht="6" customHeight="1" thickBot="1" x14ac:dyDescent="0.2">
      <c r="A41" s="390"/>
      <c r="B41" s="138"/>
      <c r="C41" s="405" t="s">
        <v>37</v>
      </c>
      <c r="D41" s="413"/>
      <c r="E41" s="413"/>
      <c r="F41" s="400">
        <v>15</v>
      </c>
      <c r="G41" s="111"/>
      <c r="H41" s="111"/>
      <c r="I41" s="111"/>
      <c r="J41" s="139"/>
      <c r="K41" s="111"/>
      <c r="L41" s="111"/>
      <c r="M41" s="111"/>
      <c r="N41" s="400">
        <v>1</v>
      </c>
      <c r="O41" s="391"/>
      <c r="P41" s="140"/>
      <c r="Q41" s="140"/>
      <c r="R41" s="140"/>
      <c r="S41" s="140"/>
      <c r="T41" s="140"/>
      <c r="U41" s="374">
        <f>IF($F41=0,"---",N41/$F41)</f>
        <v>6.6666666666666666E-2</v>
      </c>
      <c r="V41" s="355"/>
      <c r="W41" s="355"/>
      <c r="X41" s="387"/>
      <c r="Y41" s="357"/>
      <c r="Z41" s="455"/>
      <c r="AA41" s="455"/>
      <c r="AB41" s="455"/>
    </row>
    <row r="42" spans="1:28" s="100" customFormat="1" ht="6" customHeight="1" thickBot="1" x14ac:dyDescent="0.2">
      <c r="A42" s="390"/>
      <c r="B42" s="138"/>
      <c r="C42" s="405"/>
      <c r="D42" s="349"/>
      <c r="E42" s="349"/>
      <c r="F42" s="401"/>
      <c r="G42" s="141"/>
      <c r="H42" s="141"/>
      <c r="I42" s="141"/>
      <c r="J42" s="111"/>
      <c r="K42" s="395"/>
      <c r="L42" s="395"/>
      <c r="M42" s="395"/>
      <c r="N42" s="401"/>
      <c r="O42" s="395"/>
      <c r="P42" s="116"/>
      <c r="Q42" s="115"/>
      <c r="R42" s="116"/>
      <c r="S42" s="116"/>
      <c r="T42" s="116"/>
      <c r="U42" s="375"/>
      <c r="V42" s="355"/>
      <c r="W42" s="355"/>
      <c r="X42" s="387"/>
      <c r="Y42" s="357"/>
      <c r="Z42" s="455"/>
      <c r="AA42" s="455"/>
      <c r="AB42" s="455"/>
    </row>
    <row r="43" spans="1:28" s="100" customFormat="1" ht="6" customHeight="1" thickBot="1" x14ac:dyDescent="0.2">
      <c r="A43" s="390"/>
      <c r="B43" s="138"/>
      <c r="C43" s="112"/>
      <c r="D43" s="349"/>
      <c r="E43" s="349"/>
      <c r="F43" s="113"/>
      <c r="G43" s="391"/>
      <c r="H43" s="391"/>
      <c r="I43" s="391"/>
      <c r="J43" s="111"/>
      <c r="K43" s="391"/>
      <c r="L43" s="391"/>
      <c r="M43" s="391"/>
      <c r="N43" s="113"/>
      <c r="O43" s="391"/>
      <c r="P43" s="116"/>
      <c r="Q43" s="116"/>
      <c r="R43" s="116"/>
      <c r="S43" s="116"/>
      <c r="T43" s="116"/>
      <c r="U43" s="115"/>
      <c r="V43" s="355"/>
      <c r="W43" s="355"/>
      <c r="X43" s="387"/>
      <c r="Y43" s="357"/>
      <c r="Z43" s="455"/>
      <c r="AA43" s="455"/>
      <c r="AB43" s="455"/>
    </row>
    <row r="44" spans="1:28" s="100" customFormat="1" ht="6" customHeight="1" thickBot="1" x14ac:dyDescent="0.2">
      <c r="A44" s="390"/>
      <c r="B44" s="138"/>
      <c r="C44" s="407" t="s">
        <v>39</v>
      </c>
      <c r="D44" s="402"/>
      <c r="E44" s="402"/>
      <c r="F44" s="343">
        <v>5</v>
      </c>
      <c r="G44" s="347"/>
      <c r="H44" s="347"/>
      <c r="I44" s="347"/>
      <c r="J44" s="142"/>
      <c r="K44" s="347"/>
      <c r="L44" s="347"/>
      <c r="M44" s="347"/>
      <c r="N44" s="343">
        <v>2</v>
      </c>
      <c r="O44" s="391"/>
      <c r="P44" s="116"/>
      <c r="Q44" s="143"/>
      <c r="R44" s="116"/>
      <c r="S44" s="116"/>
      <c r="T44" s="116"/>
      <c r="U44" s="374">
        <f>IF($F44=0,"---",N44/$F44)</f>
        <v>0.4</v>
      </c>
      <c r="V44" s="355"/>
      <c r="W44" s="355"/>
      <c r="X44" s="387"/>
      <c r="Y44" s="357"/>
      <c r="Z44" s="455"/>
      <c r="AA44" s="455"/>
      <c r="AB44" s="455"/>
    </row>
    <row r="45" spans="1:28" s="100" customFormat="1" ht="6" customHeight="1" thickBot="1" x14ac:dyDescent="0.2">
      <c r="A45" s="390"/>
      <c r="B45" s="138"/>
      <c r="C45" s="407"/>
      <c r="D45" s="404"/>
      <c r="E45" s="404"/>
      <c r="F45" s="344"/>
      <c r="G45" s="350"/>
      <c r="H45" s="351"/>
      <c r="I45" s="351"/>
      <c r="J45" s="144"/>
      <c r="K45" s="351"/>
      <c r="L45" s="351"/>
      <c r="M45" s="424"/>
      <c r="N45" s="344"/>
      <c r="O45" s="145"/>
      <c r="P45" s="146"/>
      <c r="Q45" s="116"/>
      <c r="R45" s="146"/>
      <c r="S45" s="146"/>
      <c r="T45" s="146"/>
      <c r="U45" s="375"/>
      <c r="V45" s="355"/>
      <c r="W45" s="355"/>
      <c r="X45" s="388"/>
      <c r="Y45" s="357"/>
      <c r="Z45" s="455"/>
      <c r="AA45" s="455"/>
      <c r="AB45" s="455"/>
    </row>
    <row r="46" spans="1:28" s="100" customFormat="1" ht="6" customHeight="1" x14ac:dyDescent="0.15">
      <c r="A46" s="403"/>
      <c r="B46" s="147"/>
      <c r="C46" s="117"/>
      <c r="D46" s="336"/>
      <c r="E46" s="337"/>
      <c r="F46" s="337"/>
      <c r="G46" s="337"/>
      <c r="H46" s="337"/>
      <c r="I46" s="337"/>
      <c r="J46" s="337"/>
      <c r="K46" s="337"/>
      <c r="L46" s="337"/>
      <c r="M46" s="337"/>
      <c r="N46" s="337"/>
      <c r="O46" s="337"/>
      <c r="P46" s="451"/>
      <c r="Q46" s="451"/>
      <c r="R46" s="451"/>
      <c r="S46" s="451"/>
      <c r="T46" s="451"/>
      <c r="U46" s="451"/>
      <c r="V46" s="451"/>
      <c r="W46" s="451"/>
      <c r="X46" s="451"/>
      <c r="Y46" s="358"/>
      <c r="Z46" s="455"/>
      <c r="AA46" s="455"/>
      <c r="AB46" s="455"/>
    </row>
    <row r="47" spans="1:28" s="100" customFormat="1" ht="24.6" customHeight="1" x14ac:dyDescent="0.15">
      <c r="A47" s="396" t="s">
        <v>43</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8"/>
      <c r="Z47" s="455"/>
      <c r="AA47" s="455"/>
      <c r="AB47" s="455"/>
    </row>
    <row r="48" spans="1:28" s="100" customFormat="1" ht="98.45" customHeight="1" thickBot="1" x14ac:dyDescent="0.2">
      <c r="A48" s="389">
        <v>4</v>
      </c>
      <c r="B48" s="148" t="s">
        <v>91</v>
      </c>
      <c r="C48" s="149"/>
      <c r="D48" s="368" t="s">
        <v>117</v>
      </c>
      <c r="E48" s="345"/>
      <c r="F48" s="345"/>
      <c r="G48" s="345"/>
      <c r="H48" s="345"/>
      <c r="I48" s="150"/>
      <c r="J48" s="345"/>
      <c r="K48" s="345"/>
      <c r="L48" s="345"/>
      <c r="M48" s="345"/>
      <c r="N48" s="345"/>
      <c r="O48" s="345"/>
      <c r="P48" s="151"/>
      <c r="Q48" s="120"/>
      <c r="R48" s="120"/>
      <c r="S48" s="120"/>
      <c r="T48" s="334" t="s">
        <v>109</v>
      </c>
      <c r="U48" s="334"/>
      <c r="V48" s="334"/>
      <c r="W48" s="334"/>
      <c r="X48" s="152"/>
      <c r="Y48" s="153"/>
      <c r="Z48" s="455"/>
      <c r="AA48" s="455"/>
      <c r="AB48" s="455"/>
    </row>
    <row r="49" spans="1:28" s="100" customFormat="1" ht="6" customHeight="1" thickBot="1" x14ac:dyDescent="0.2">
      <c r="A49" s="390"/>
      <c r="B49" s="154"/>
      <c r="C49" s="332"/>
      <c r="D49" s="377"/>
      <c r="E49" s="349"/>
      <c r="F49" s="343">
        <v>18</v>
      </c>
      <c r="G49" s="346"/>
      <c r="H49" s="347"/>
      <c r="I49" s="347"/>
      <c r="J49" s="347"/>
      <c r="K49" s="347"/>
      <c r="L49" s="347"/>
      <c r="M49" s="347"/>
      <c r="N49" s="155"/>
      <c r="O49" s="155"/>
      <c r="P49" s="371"/>
      <c r="Q49" s="371"/>
      <c r="R49" s="371"/>
      <c r="S49" s="371"/>
      <c r="T49" s="371"/>
      <c r="U49" s="374" t="str">
        <f>IF($G7="","---",(G7-F49)/$G7)</f>
        <v>---</v>
      </c>
      <c r="V49" s="355"/>
      <c r="W49" s="335"/>
      <c r="X49" s="338"/>
      <c r="Y49" s="156"/>
      <c r="Z49" s="455"/>
      <c r="AA49" s="455"/>
      <c r="AB49" s="455"/>
    </row>
    <row r="50" spans="1:28" s="100" customFormat="1" ht="6" customHeight="1" thickBot="1" x14ac:dyDescent="0.2">
      <c r="A50" s="390"/>
      <c r="B50" s="154"/>
      <c r="C50" s="332"/>
      <c r="D50" s="349"/>
      <c r="E50" s="349"/>
      <c r="F50" s="344"/>
      <c r="G50" s="391"/>
      <c r="H50" s="391"/>
      <c r="I50" s="391"/>
      <c r="J50" s="391"/>
      <c r="K50" s="391"/>
      <c r="L50" s="391"/>
      <c r="M50" s="391"/>
      <c r="N50" s="142"/>
      <c r="O50" s="108"/>
      <c r="P50" s="355"/>
      <c r="Q50" s="355"/>
      <c r="R50" s="355"/>
      <c r="S50" s="355"/>
      <c r="T50" s="355"/>
      <c r="U50" s="375"/>
      <c r="V50" s="355"/>
      <c r="W50" s="335"/>
      <c r="X50" s="338"/>
      <c r="Y50" s="156"/>
      <c r="Z50" s="455"/>
      <c r="AA50" s="455"/>
      <c r="AB50" s="455"/>
    </row>
    <row r="51" spans="1:28" s="100" customFormat="1" ht="6" customHeight="1" x14ac:dyDescent="0.15">
      <c r="A51" s="157"/>
      <c r="B51" s="158"/>
      <c r="C51" s="159"/>
      <c r="D51" s="336"/>
      <c r="E51" s="337"/>
      <c r="F51" s="337"/>
      <c r="G51" s="337"/>
      <c r="H51" s="337"/>
      <c r="I51" s="337"/>
      <c r="J51" s="337"/>
      <c r="K51" s="337"/>
      <c r="L51" s="337"/>
      <c r="M51" s="337"/>
      <c r="N51" s="337"/>
      <c r="O51" s="337"/>
      <c r="P51" s="333"/>
      <c r="Q51" s="333"/>
      <c r="R51" s="333"/>
      <c r="S51" s="333"/>
      <c r="T51" s="333"/>
      <c r="U51" s="333"/>
      <c r="V51" s="333"/>
      <c r="W51" s="333"/>
      <c r="X51" s="333"/>
      <c r="Y51" s="160"/>
      <c r="Z51" s="455"/>
      <c r="AA51" s="455"/>
      <c r="AB51" s="455"/>
    </row>
    <row r="52" spans="1:28" s="100" customFormat="1" ht="74.45" customHeight="1" thickBot="1" x14ac:dyDescent="0.2">
      <c r="A52" s="389">
        <v>5</v>
      </c>
      <c r="B52" s="148" t="s">
        <v>90</v>
      </c>
      <c r="C52" s="161"/>
      <c r="D52" s="162"/>
      <c r="E52" s="345" t="s">
        <v>14</v>
      </c>
      <c r="F52" s="345"/>
      <c r="G52" s="345"/>
      <c r="H52" s="373"/>
      <c r="I52" s="373"/>
      <c r="J52" s="373"/>
      <c r="K52" s="345" t="s">
        <v>116</v>
      </c>
      <c r="L52" s="345"/>
      <c r="M52" s="345"/>
      <c r="N52" s="345"/>
      <c r="O52" s="345"/>
      <c r="P52" s="378"/>
      <c r="Q52" s="378"/>
      <c r="R52" s="378"/>
      <c r="S52" s="378"/>
      <c r="T52" s="334" t="s">
        <v>89</v>
      </c>
      <c r="U52" s="334"/>
      <c r="V52" s="334"/>
      <c r="W52" s="334"/>
      <c r="X52" s="152"/>
      <c r="Y52" s="153"/>
      <c r="Z52" s="455"/>
      <c r="AA52" s="455"/>
      <c r="AB52" s="455"/>
    </row>
    <row r="53" spans="1:28" s="100" customFormat="1" ht="6" customHeight="1" thickBot="1" x14ac:dyDescent="0.2">
      <c r="A53" s="390"/>
      <c r="B53" s="154"/>
      <c r="C53" s="332"/>
      <c r="D53" s="377"/>
      <c r="E53" s="349"/>
      <c r="F53" s="343">
        <v>20</v>
      </c>
      <c r="G53" s="346"/>
      <c r="H53" s="347"/>
      <c r="I53" s="347"/>
      <c r="J53" s="347"/>
      <c r="K53" s="347"/>
      <c r="L53" s="347"/>
      <c r="M53" s="347"/>
      <c r="N53" s="343">
        <v>4</v>
      </c>
      <c r="O53" s="103"/>
      <c r="P53" s="371"/>
      <c r="Q53" s="371"/>
      <c r="R53" s="371"/>
      <c r="S53" s="371"/>
      <c r="T53" s="371"/>
      <c r="U53" s="374">
        <f>IF($F53=0,"---",N53/$F53)</f>
        <v>0.2</v>
      </c>
      <c r="V53" s="355"/>
      <c r="W53" s="335"/>
      <c r="X53" s="338"/>
      <c r="Y53" s="156"/>
      <c r="Z53" s="455"/>
      <c r="AA53" s="455"/>
      <c r="AB53" s="455"/>
    </row>
    <row r="54" spans="1:28" s="100" customFormat="1" ht="6" customHeight="1" thickBot="1" x14ac:dyDescent="0.2">
      <c r="A54" s="390"/>
      <c r="B54" s="154"/>
      <c r="C54" s="332"/>
      <c r="D54" s="349"/>
      <c r="E54" s="349"/>
      <c r="F54" s="344"/>
      <c r="G54" s="391"/>
      <c r="H54" s="391"/>
      <c r="I54" s="391"/>
      <c r="J54" s="391"/>
      <c r="K54" s="391"/>
      <c r="L54" s="391"/>
      <c r="M54" s="391"/>
      <c r="N54" s="344"/>
      <c r="O54" s="145"/>
      <c r="P54" s="355"/>
      <c r="Q54" s="355"/>
      <c r="R54" s="355"/>
      <c r="S54" s="355"/>
      <c r="T54" s="355"/>
      <c r="U54" s="375"/>
      <c r="V54" s="355"/>
      <c r="W54" s="335"/>
      <c r="X54" s="338"/>
      <c r="Y54" s="156"/>
      <c r="Z54" s="455"/>
      <c r="AA54" s="455"/>
      <c r="AB54" s="455"/>
    </row>
    <row r="55" spans="1:28" s="100" customFormat="1" ht="6" customHeight="1" x14ac:dyDescent="0.15">
      <c r="A55" s="163"/>
      <c r="B55" s="158"/>
      <c r="C55" s="159"/>
      <c r="D55" s="336"/>
      <c r="E55" s="337"/>
      <c r="F55" s="337"/>
      <c r="G55" s="337"/>
      <c r="H55" s="337"/>
      <c r="I55" s="337"/>
      <c r="J55" s="337"/>
      <c r="K55" s="337"/>
      <c r="L55" s="337"/>
      <c r="M55" s="337"/>
      <c r="N55" s="337"/>
      <c r="O55" s="337"/>
      <c r="P55" s="333"/>
      <c r="Q55" s="333"/>
      <c r="R55" s="333"/>
      <c r="S55" s="333"/>
      <c r="T55" s="333"/>
      <c r="U55" s="333"/>
      <c r="V55" s="333"/>
      <c r="W55" s="333"/>
      <c r="X55" s="333"/>
      <c r="Y55" s="160"/>
      <c r="Z55" s="455"/>
      <c r="AA55" s="455"/>
      <c r="AB55" s="455"/>
    </row>
    <row r="56" spans="1:28" s="100" customFormat="1" ht="20.25" customHeight="1" x14ac:dyDescent="0.15">
      <c r="A56" s="164">
        <v>6</v>
      </c>
      <c r="B56" s="165" t="s">
        <v>15</v>
      </c>
      <c r="C56" s="161"/>
      <c r="D56" s="166"/>
      <c r="E56" s="166"/>
      <c r="F56" s="166"/>
      <c r="G56" s="166"/>
      <c r="H56" s="166"/>
      <c r="I56" s="166"/>
      <c r="J56" s="166"/>
      <c r="K56" s="166"/>
      <c r="L56" s="166"/>
      <c r="M56" s="166"/>
      <c r="N56" s="166"/>
      <c r="O56" s="166"/>
      <c r="P56" s="354"/>
      <c r="Q56" s="354"/>
      <c r="R56" s="354"/>
      <c r="S56" s="354"/>
      <c r="T56" s="354"/>
      <c r="U56" s="354"/>
      <c r="V56" s="354"/>
      <c r="W56" s="354"/>
      <c r="X56" s="354"/>
      <c r="Y56" s="167"/>
      <c r="Z56" s="455"/>
      <c r="AA56" s="455"/>
      <c r="AB56" s="455"/>
    </row>
    <row r="57" spans="1:28" s="100" customFormat="1" ht="71.45" customHeight="1" thickBot="1" x14ac:dyDescent="0.2">
      <c r="A57" s="341" t="s">
        <v>49</v>
      </c>
      <c r="B57" s="339" t="s">
        <v>101</v>
      </c>
      <c r="C57" s="161"/>
      <c r="D57" s="150"/>
      <c r="E57" s="345" t="s">
        <v>51</v>
      </c>
      <c r="F57" s="345"/>
      <c r="G57" s="345"/>
      <c r="H57" s="150"/>
      <c r="I57" s="150"/>
      <c r="J57" s="150"/>
      <c r="K57" s="150"/>
      <c r="L57" s="168"/>
      <c r="M57" s="150"/>
      <c r="N57" s="150"/>
      <c r="O57" s="150"/>
      <c r="P57" s="151"/>
      <c r="Q57" s="151"/>
      <c r="R57" s="120"/>
      <c r="S57" s="120"/>
      <c r="T57" s="334" t="s">
        <v>16</v>
      </c>
      <c r="U57" s="334"/>
      <c r="V57" s="334"/>
      <c r="W57" s="334"/>
      <c r="X57" s="152"/>
      <c r="Y57" s="361"/>
      <c r="Z57" s="455"/>
      <c r="AA57" s="455"/>
      <c r="AB57" s="455"/>
    </row>
    <row r="58" spans="1:28" s="100" customFormat="1" ht="6" customHeight="1" thickBot="1" x14ac:dyDescent="0.2">
      <c r="A58" s="330"/>
      <c r="B58" s="331"/>
      <c r="C58" s="169"/>
      <c r="D58" s="104"/>
      <c r="E58" s="104"/>
      <c r="F58" s="343" t="s">
        <v>53</v>
      </c>
      <c r="G58" s="170"/>
      <c r="H58" s="171"/>
      <c r="I58" s="171"/>
      <c r="J58" s="171"/>
      <c r="K58" s="171"/>
      <c r="L58" s="171"/>
      <c r="M58" s="171"/>
      <c r="N58" s="171"/>
      <c r="O58" s="171"/>
      <c r="P58" s="172"/>
      <c r="Q58" s="116"/>
      <c r="R58" s="126"/>
      <c r="S58" s="126"/>
      <c r="T58" s="335"/>
      <c r="U58" s="335"/>
      <c r="V58" s="335"/>
      <c r="W58" s="335"/>
      <c r="X58" s="173"/>
      <c r="Y58" s="362"/>
      <c r="Z58" s="455"/>
      <c r="AA58" s="455"/>
      <c r="AB58" s="455"/>
    </row>
    <row r="59" spans="1:28" s="100" customFormat="1" ht="6" customHeight="1" thickBot="1" x14ac:dyDescent="0.2">
      <c r="A59" s="330"/>
      <c r="B59" s="331"/>
      <c r="C59" s="169"/>
      <c r="D59" s="104"/>
      <c r="E59" s="104"/>
      <c r="F59" s="344"/>
      <c r="G59" s="104"/>
      <c r="H59" s="104"/>
      <c r="I59" s="104"/>
      <c r="J59" s="104"/>
      <c r="K59" s="104"/>
      <c r="L59" s="104"/>
      <c r="M59" s="104"/>
      <c r="N59" s="104"/>
      <c r="O59" s="104"/>
      <c r="P59" s="174"/>
      <c r="Q59" s="116"/>
      <c r="R59" s="126"/>
      <c r="S59" s="126"/>
      <c r="T59" s="335"/>
      <c r="U59" s="335"/>
      <c r="V59" s="335"/>
      <c r="W59" s="335"/>
      <c r="X59" s="173"/>
      <c r="Y59" s="362"/>
      <c r="Z59" s="455"/>
      <c r="AA59" s="455"/>
      <c r="AB59" s="455"/>
    </row>
    <row r="60" spans="1:28" s="100" customFormat="1" ht="6" customHeight="1" x14ac:dyDescent="0.15">
      <c r="A60" s="342"/>
      <c r="B60" s="340"/>
      <c r="C60" s="175"/>
      <c r="D60" s="176"/>
      <c r="E60" s="176"/>
      <c r="F60" s="177"/>
      <c r="G60" s="176"/>
      <c r="H60" s="176"/>
      <c r="I60" s="176"/>
      <c r="J60" s="176"/>
      <c r="K60" s="176"/>
      <c r="L60" s="176"/>
      <c r="M60" s="176"/>
      <c r="N60" s="176"/>
      <c r="O60" s="176"/>
      <c r="P60" s="178"/>
      <c r="Q60" s="116"/>
      <c r="R60" s="126"/>
      <c r="S60" s="126"/>
      <c r="T60" s="335"/>
      <c r="U60" s="335"/>
      <c r="V60" s="335"/>
      <c r="W60" s="335"/>
      <c r="X60" s="173"/>
      <c r="Y60" s="363"/>
      <c r="Z60" s="455"/>
      <c r="AA60" s="455"/>
      <c r="AB60" s="455"/>
    </row>
    <row r="61" spans="1:28" s="100" customFormat="1" ht="79.349999999999994" customHeight="1" x14ac:dyDescent="0.15">
      <c r="A61" s="330" t="s">
        <v>50</v>
      </c>
      <c r="B61" s="331" t="s">
        <v>108</v>
      </c>
      <c r="C61" s="332"/>
      <c r="D61" s="111"/>
      <c r="E61" s="399" t="s">
        <v>17</v>
      </c>
      <c r="F61" s="399"/>
      <c r="G61" s="399"/>
      <c r="H61" s="111"/>
      <c r="I61" s="179"/>
      <c r="J61" s="180"/>
      <c r="K61" s="345" t="s">
        <v>40</v>
      </c>
      <c r="L61" s="345"/>
      <c r="M61" s="345"/>
      <c r="N61" s="345"/>
      <c r="O61" s="345"/>
      <c r="P61" s="178"/>
      <c r="Q61" s="116"/>
      <c r="R61" s="116"/>
      <c r="S61" s="116"/>
      <c r="T61" s="335"/>
      <c r="U61" s="335"/>
      <c r="V61" s="335"/>
      <c r="W61" s="335"/>
      <c r="X61" s="338"/>
      <c r="Y61" s="363"/>
      <c r="Z61" s="455"/>
      <c r="AA61" s="455"/>
      <c r="AB61" s="455"/>
    </row>
    <row r="62" spans="1:28" s="100" customFormat="1" ht="4.7" customHeight="1" thickBot="1" x14ac:dyDescent="0.2">
      <c r="A62" s="330"/>
      <c r="B62" s="331"/>
      <c r="C62" s="332"/>
      <c r="D62" s="181"/>
      <c r="E62" s="181"/>
      <c r="F62" s="179"/>
      <c r="G62" s="111"/>
      <c r="H62" s="111"/>
      <c r="I62" s="111"/>
      <c r="J62" s="179"/>
      <c r="K62" s="111"/>
      <c r="L62" s="111"/>
      <c r="M62" s="111"/>
      <c r="N62" s="142"/>
      <c r="O62" s="103"/>
      <c r="P62" s="182"/>
      <c r="Q62" s="183"/>
      <c r="R62" s="183"/>
      <c r="S62" s="183"/>
      <c r="T62" s="183"/>
      <c r="U62" s="184"/>
      <c r="V62" s="116"/>
      <c r="W62" s="335"/>
      <c r="X62" s="338"/>
      <c r="Y62" s="363"/>
      <c r="Z62" s="455"/>
      <c r="AA62" s="455"/>
      <c r="AB62" s="455"/>
    </row>
    <row r="63" spans="1:28" s="100" customFormat="1" ht="6" customHeight="1" thickBot="1" x14ac:dyDescent="0.2">
      <c r="A63" s="330"/>
      <c r="B63" s="331"/>
      <c r="C63" s="332"/>
      <c r="D63" s="181"/>
      <c r="E63" s="181"/>
      <c r="F63" s="343">
        <v>5</v>
      </c>
      <c r="G63" s="346"/>
      <c r="H63" s="347"/>
      <c r="I63" s="347"/>
      <c r="J63" s="347"/>
      <c r="K63" s="347"/>
      <c r="L63" s="347"/>
      <c r="M63" s="348"/>
      <c r="N63" s="343">
        <v>3</v>
      </c>
      <c r="O63" s="185"/>
      <c r="P63" s="186"/>
      <c r="Q63" s="187"/>
      <c r="R63" s="187"/>
      <c r="S63" s="187"/>
      <c r="T63" s="187"/>
      <c r="U63" s="379">
        <f>IF((F58="")*AND(F63=""),"---",IF(F58="j",0%,IF(F63=0,"---",N63/F63)))</f>
        <v>0.6</v>
      </c>
      <c r="V63" s="116"/>
      <c r="W63" s="335"/>
      <c r="X63" s="338"/>
      <c r="Y63" s="363"/>
      <c r="Z63" s="455"/>
      <c r="AA63" s="455"/>
      <c r="AB63" s="455"/>
    </row>
    <row r="64" spans="1:28" s="100" customFormat="1" ht="6" customHeight="1" thickBot="1" x14ac:dyDescent="0.2">
      <c r="A64" s="330"/>
      <c r="B64" s="331"/>
      <c r="C64" s="332"/>
      <c r="D64" s="181"/>
      <c r="E64" s="181"/>
      <c r="F64" s="344"/>
      <c r="G64" s="111"/>
      <c r="H64" s="111"/>
      <c r="I64" s="111"/>
      <c r="J64" s="102"/>
      <c r="K64" s="111"/>
      <c r="L64" s="111"/>
      <c r="M64" s="111"/>
      <c r="N64" s="344"/>
      <c r="O64" s="103"/>
      <c r="P64" s="183"/>
      <c r="Q64" s="183"/>
      <c r="R64" s="183"/>
      <c r="S64" s="183"/>
      <c r="T64" s="183"/>
      <c r="U64" s="380"/>
      <c r="V64" s="116"/>
      <c r="W64" s="335"/>
      <c r="X64" s="338"/>
      <c r="Y64" s="363"/>
      <c r="Z64" s="455"/>
      <c r="AA64" s="455"/>
      <c r="AB64" s="455"/>
    </row>
    <row r="65" spans="1:28" s="100" customFormat="1" ht="6" customHeight="1" x14ac:dyDescent="0.15">
      <c r="A65" s="163"/>
      <c r="B65" s="158"/>
      <c r="C65" s="159"/>
      <c r="D65" s="336"/>
      <c r="E65" s="337"/>
      <c r="F65" s="337"/>
      <c r="G65" s="337"/>
      <c r="H65" s="337"/>
      <c r="I65" s="337"/>
      <c r="J65" s="337"/>
      <c r="K65" s="337"/>
      <c r="L65" s="337"/>
      <c r="M65" s="337"/>
      <c r="N65" s="337"/>
      <c r="O65" s="337"/>
      <c r="P65" s="333"/>
      <c r="Q65" s="333"/>
      <c r="R65" s="333"/>
      <c r="S65" s="333"/>
      <c r="T65" s="333"/>
      <c r="U65" s="333"/>
      <c r="V65" s="333"/>
      <c r="W65" s="333"/>
      <c r="X65" s="333"/>
      <c r="Y65" s="364"/>
      <c r="Z65" s="455"/>
      <c r="AA65" s="455"/>
      <c r="AB65" s="455"/>
    </row>
    <row r="66" spans="1:28" s="100" customFormat="1" ht="68.25" customHeight="1" thickBot="1" x14ac:dyDescent="0.2">
      <c r="A66" s="321">
        <v>7</v>
      </c>
      <c r="B66" s="165" t="s">
        <v>18</v>
      </c>
      <c r="C66" s="459"/>
      <c r="D66" s="162"/>
      <c r="E66" s="345" t="s">
        <v>52</v>
      </c>
      <c r="F66" s="345"/>
      <c r="G66" s="345"/>
      <c r="H66" s="373"/>
      <c r="I66" s="373"/>
      <c r="J66" s="373"/>
      <c r="K66" s="345" t="s">
        <v>33</v>
      </c>
      <c r="L66" s="345"/>
      <c r="M66" s="345"/>
      <c r="N66" s="345"/>
      <c r="O66" s="345"/>
      <c r="P66" s="151"/>
      <c r="Q66" s="151"/>
      <c r="R66" s="120"/>
      <c r="S66" s="120"/>
      <c r="T66" s="334" t="s">
        <v>19</v>
      </c>
      <c r="U66" s="334"/>
      <c r="V66" s="334"/>
      <c r="W66" s="188"/>
      <c r="X66" s="152"/>
      <c r="Y66" s="361"/>
      <c r="Z66" s="455"/>
      <c r="AA66" s="455"/>
      <c r="AB66" s="455"/>
    </row>
    <row r="67" spans="1:28" s="100" customFormat="1" ht="6" customHeight="1" thickBot="1" x14ac:dyDescent="0.2">
      <c r="A67" s="189"/>
      <c r="B67" s="181"/>
      <c r="C67" s="460"/>
      <c r="D67" s="377"/>
      <c r="E67" s="349"/>
      <c r="F67" s="343">
        <v>16</v>
      </c>
      <c r="G67" s="391"/>
      <c r="H67" s="391"/>
      <c r="I67" s="391"/>
      <c r="J67" s="391"/>
      <c r="K67" s="391"/>
      <c r="L67" s="391"/>
      <c r="M67" s="391"/>
      <c r="N67" s="343">
        <v>4</v>
      </c>
      <c r="O67" s="103"/>
      <c r="P67" s="371"/>
      <c r="Q67" s="371"/>
      <c r="R67" s="371"/>
      <c r="S67" s="371"/>
      <c r="T67" s="371"/>
      <c r="U67" s="374">
        <f>IF($F67=0,"---",N67/$F67)</f>
        <v>0.25</v>
      </c>
      <c r="V67" s="355"/>
      <c r="W67" s="188"/>
      <c r="X67" s="338"/>
      <c r="Y67" s="363"/>
      <c r="Z67" s="455"/>
      <c r="AA67" s="455"/>
      <c r="AB67" s="455"/>
    </row>
    <row r="68" spans="1:28" s="100" customFormat="1" ht="6" customHeight="1" thickBot="1" x14ac:dyDescent="0.2">
      <c r="A68" s="189"/>
      <c r="B68" s="181"/>
      <c r="C68" s="460"/>
      <c r="D68" s="349"/>
      <c r="E68" s="349"/>
      <c r="F68" s="344"/>
      <c r="G68" s="350"/>
      <c r="H68" s="351"/>
      <c r="I68" s="351"/>
      <c r="J68" s="351"/>
      <c r="K68" s="351"/>
      <c r="L68" s="351"/>
      <c r="M68" s="351"/>
      <c r="N68" s="344"/>
      <c r="O68" s="145"/>
      <c r="P68" s="376"/>
      <c r="Q68" s="376"/>
      <c r="R68" s="376"/>
      <c r="S68" s="376"/>
      <c r="T68" s="376"/>
      <c r="U68" s="375"/>
      <c r="V68" s="355"/>
      <c r="W68" s="188"/>
      <c r="X68" s="338"/>
      <c r="Y68" s="363"/>
      <c r="Z68" s="455"/>
      <c r="AA68" s="455"/>
      <c r="AB68" s="455"/>
    </row>
    <row r="69" spans="1:28" s="100" customFormat="1" ht="6" customHeight="1" x14ac:dyDescent="0.15">
      <c r="A69" s="163"/>
      <c r="B69" s="158"/>
      <c r="C69" s="461"/>
      <c r="D69" s="336"/>
      <c r="E69" s="337"/>
      <c r="F69" s="337"/>
      <c r="G69" s="337"/>
      <c r="H69" s="337"/>
      <c r="I69" s="337"/>
      <c r="J69" s="337"/>
      <c r="K69" s="337"/>
      <c r="L69" s="337"/>
      <c r="M69" s="337"/>
      <c r="N69" s="337"/>
      <c r="O69" s="337"/>
      <c r="P69" s="333"/>
      <c r="Q69" s="333"/>
      <c r="R69" s="333"/>
      <c r="S69" s="333"/>
      <c r="T69" s="333"/>
      <c r="U69" s="333"/>
      <c r="V69" s="333"/>
      <c r="W69" s="333"/>
      <c r="X69" s="333"/>
      <c r="Y69" s="363"/>
      <c r="Z69" s="455"/>
      <c r="AA69" s="455"/>
      <c r="AB69" s="455"/>
    </row>
    <row r="70" spans="1:28" s="100" customFormat="1" ht="73.7" customHeight="1" thickBot="1" x14ac:dyDescent="0.2">
      <c r="A70" s="452">
        <v>8</v>
      </c>
      <c r="B70" s="154" t="s">
        <v>20</v>
      </c>
      <c r="C70" s="459"/>
      <c r="D70" s="369" t="s">
        <v>22</v>
      </c>
      <c r="E70" s="370"/>
      <c r="F70" s="370"/>
      <c r="G70" s="370"/>
      <c r="H70" s="370"/>
      <c r="I70" s="190"/>
      <c r="J70" s="190"/>
      <c r="K70" s="352" t="s">
        <v>21</v>
      </c>
      <c r="L70" s="353"/>
      <c r="M70" s="353"/>
      <c r="N70" s="353"/>
      <c r="O70" s="353"/>
      <c r="P70" s="151"/>
      <c r="Q70" s="151"/>
      <c r="R70" s="151"/>
      <c r="S70" s="151"/>
      <c r="T70" s="335" t="s">
        <v>23</v>
      </c>
      <c r="U70" s="335"/>
      <c r="V70" s="335"/>
      <c r="W70" s="151"/>
      <c r="X70" s="151"/>
      <c r="Y70" s="361"/>
      <c r="Z70" s="455"/>
      <c r="AA70" s="455"/>
      <c r="AB70" s="455"/>
    </row>
    <row r="71" spans="1:28" s="100" customFormat="1" ht="6" customHeight="1" thickBot="1" x14ac:dyDescent="0.2">
      <c r="A71" s="453"/>
      <c r="B71" s="191"/>
      <c r="C71" s="460"/>
      <c r="D71" s="192"/>
      <c r="E71" s="193"/>
      <c r="F71" s="343">
        <v>26</v>
      </c>
      <c r="G71" s="365"/>
      <c r="H71" s="366"/>
      <c r="I71" s="366"/>
      <c r="J71" s="366"/>
      <c r="K71" s="366"/>
      <c r="L71" s="366"/>
      <c r="M71" s="367"/>
      <c r="N71" s="343">
        <v>22</v>
      </c>
      <c r="O71" s="194"/>
      <c r="P71" s="359"/>
      <c r="Q71" s="359"/>
      <c r="R71" s="359"/>
      <c r="S71" s="359"/>
      <c r="T71" s="360"/>
      <c r="U71" s="374">
        <f>IF($F71=0,"---",N71/$F71)</f>
        <v>0.84615384615384615</v>
      </c>
      <c r="V71" s="195"/>
      <c r="W71" s="195"/>
      <c r="X71" s="195"/>
      <c r="Y71" s="363"/>
      <c r="Z71" s="455"/>
      <c r="AA71" s="455"/>
      <c r="AB71" s="455"/>
    </row>
    <row r="72" spans="1:28" s="100" customFormat="1" ht="6" customHeight="1" thickBot="1" x14ac:dyDescent="0.2">
      <c r="A72" s="453"/>
      <c r="B72" s="191"/>
      <c r="C72" s="460"/>
      <c r="D72" s="192"/>
      <c r="E72" s="193"/>
      <c r="F72" s="344"/>
      <c r="G72" s="179"/>
      <c r="H72" s="179"/>
      <c r="I72" s="179"/>
      <c r="J72" s="179"/>
      <c r="K72" s="179"/>
      <c r="L72" s="179"/>
      <c r="M72" s="179"/>
      <c r="N72" s="344"/>
      <c r="O72" s="192"/>
      <c r="P72" s="195"/>
      <c r="Q72" s="195"/>
      <c r="R72" s="195"/>
      <c r="S72" s="195"/>
      <c r="T72" s="195"/>
      <c r="U72" s="375"/>
      <c r="V72" s="195"/>
      <c r="W72" s="195"/>
      <c r="X72" s="195"/>
      <c r="Y72" s="363"/>
      <c r="Z72" s="455"/>
      <c r="AA72" s="455"/>
      <c r="AB72" s="455"/>
    </row>
    <row r="73" spans="1:28" s="100" customFormat="1" ht="6" customHeight="1" x14ac:dyDescent="0.15">
      <c r="A73" s="454"/>
      <c r="B73" s="191"/>
      <c r="C73" s="461"/>
      <c r="D73" s="192"/>
      <c r="E73" s="193"/>
      <c r="F73" s="193"/>
      <c r="G73" s="193"/>
      <c r="H73" s="193"/>
      <c r="I73" s="193"/>
      <c r="J73" s="193"/>
      <c r="K73" s="193"/>
      <c r="L73" s="193"/>
      <c r="M73" s="193"/>
      <c r="N73" s="193"/>
      <c r="O73" s="193"/>
      <c r="P73" s="196"/>
      <c r="Q73" s="196"/>
      <c r="R73" s="196"/>
      <c r="S73" s="196"/>
      <c r="T73" s="196"/>
      <c r="U73" s="196"/>
      <c r="V73" s="196"/>
      <c r="W73" s="196"/>
      <c r="X73" s="196"/>
      <c r="Y73" s="363"/>
      <c r="Z73" s="455"/>
      <c r="AA73" s="455"/>
      <c r="AB73" s="455"/>
    </row>
    <row r="74" spans="1:28" s="100" customFormat="1" ht="102.6" customHeight="1" thickBot="1" x14ac:dyDescent="0.2">
      <c r="A74" s="322">
        <v>9</v>
      </c>
      <c r="B74" s="134" t="s">
        <v>96</v>
      </c>
      <c r="C74" s="459"/>
      <c r="D74" s="368" t="s">
        <v>94</v>
      </c>
      <c r="E74" s="345"/>
      <c r="F74" s="345"/>
      <c r="G74" s="345"/>
      <c r="H74" s="345"/>
      <c r="I74" s="150"/>
      <c r="J74" s="190"/>
      <c r="K74" s="345" t="s">
        <v>110</v>
      </c>
      <c r="L74" s="345"/>
      <c r="M74" s="345"/>
      <c r="N74" s="345"/>
      <c r="O74" s="345"/>
      <c r="P74" s="151"/>
      <c r="Q74" s="120"/>
      <c r="R74" s="120"/>
      <c r="S74" s="120"/>
      <c r="T74" s="334" t="s">
        <v>24</v>
      </c>
      <c r="U74" s="334"/>
      <c r="V74" s="334"/>
      <c r="W74" s="120"/>
      <c r="X74" s="120"/>
      <c r="Y74" s="361"/>
      <c r="Z74" s="455"/>
      <c r="AA74" s="455"/>
      <c r="AB74" s="455"/>
    </row>
    <row r="75" spans="1:28" s="100" customFormat="1" ht="6" customHeight="1" thickBot="1" x14ac:dyDescent="0.2">
      <c r="A75" s="197"/>
      <c r="B75" s="191"/>
      <c r="C75" s="460"/>
      <c r="D75" s="192"/>
      <c r="E75" s="193"/>
      <c r="F75" s="343">
        <v>16</v>
      </c>
      <c r="G75" s="365"/>
      <c r="H75" s="366"/>
      <c r="I75" s="366"/>
      <c r="J75" s="366"/>
      <c r="K75" s="366"/>
      <c r="L75" s="366"/>
      <c r="M75" s="367"/>
      <c r="N75" s="343">
        <v>8</v>
      </c>
      <c r="O75" s="194"/>
      <c r="P75" s="359"/>
      <c r="Q75" s="359"/>
      <c r="R75" s="359"/>
      <c r="S75" s="359"/>
      <c r="T75" s="360"/>
      <c r="U75" s="374">
        <f>IF($F75=0,"---",N75/$F75)</f>
        <v>0.5</v>
      </c>
      <c r="V75" s="198"/>
      <c r="W75" s="198"/>
      <c r="X75" s="198"/>
      <c r="Y75" s="363"/>
      <c r="Z75" s="455"/>
      <c r="AA75" s="455"/>
      <c r="AB75" s="455"/>
    </row>
    <row r="76" spans="1:28" s="100" customFormat="1" ht="6" customHeight="1" thickBot="1" x14ac:dyDescent="0.2">
      <c r="A76" s="197"/>
      <c r="B76" s="199"/>
      <c r="C76" s="460"/>
      <c r="D76" s="192"/>
      <c r="E76" s="193"/>
      <c r="F76" s="344"/>
      <c r="G76" s="179"/>
      <c r="H76" s="179"/>
      <c r="I76" s="179"/>
      <c r="J76" s="179"/>
      <c r="K76" s="200"/>
      <c r="L76" s="200"/>
      <c r="M76" s="200"/>
      <c r="N76" s="344"/>
      <c r="O76" s="192"/>
      <c r="P76" s="198"/>
      <c r="Q76" s="198"/>
      <c r="R76" s="198"/>
      <c r="S76" s="198"/>
      <c r="T76" s="198"/>
      <c r="U76" s="375"/>
      <c r="V76" s="198"/>
      <c r="W76" s="198"/>
      <c r="X76" s="198"/>
      <c r="Y76" s="363"/>
      <c r="Z76" s="455"/>
      <c r="AA76" s="455"/>
      <c r="AB76" s="455"/>
    </row>
    <row r="77" spans="1:28" s="100" customFormat="1" ht="6" customHeight="1" x14ac:dyDescent="0.15">
      <c r="A77" s="201"/>
      <c r="B77" s="202"/>
      <c r="C77" s="461"/>
      <c r="D77" s="203"/>
      <c r="E77" s="204"/>
      <c r="F77" s="204"/>
      <c r="G77" s="204"/>
      <c r="H77" s="204"/>
      <c r="I77" s="204"/>
      <c r="J77" s="204"/>
      <c r="K77" s="204"/>
      <c r="L77" s="204"/>
      <c r="M77" s="204"/>
      <c r="N77" s="204"/>
      <c r="O77" s="204"/>
      <c r="P77" s="205"/>
      <c r="Q77" s="205"/>
      <c r="R77" s="205"/>
      <c r="S77" s="205"/>
      <c r="T77" s="205"/>
      <c r="U77" s="205"/>
      <c r="V77" s="205"/>
      <c r="W77" s="205"/>
      <c r="X77" s="205"/>
      <c r="Y77" s="363"/>
      <c r="Z77" s="455"/>
      <c r="AA77" s="455"/>
      <c r="AB77" s="455"/>
    </row>
    <row r="78" spans="1:28" s="100" customFormat="1" ht="88.7" customHeight="1" thickBot="1" x14ac:dyDescent="0.2">
      <c r="A78" s="322">
        <v>10</v>
      </c>
      <c r="B78" s="339" t="s">
        <v>85</v>
      </c>
      <c r="C78" s="459"/>
      <c r="D78" s="368" t="s">
        <v>95</v>
      </c>
      <c r="E78" s="345"/>
      <c r="F78" s="345"/>
      <c r="G78" s="345"/>
      <c r="H78" s="345"/>
      <c r="I78" s="150"/>
      <c r="J78" s="190"/>
      <c r="K78" s="345" t="s">
        <v>25</v>
      </c>
      <c r="L78" s="345"/>
      <c r="M78" s="345"/>
      <c r="N78" s="345"/>
      <c r="O78" s="345"/>
      <c r="P78" s="206"/>
      <c r="Q78" s="207"/>
      <c r="R78" s="207"/>
      <c r="S78" s="207"/>
      <c r="T78" s="392" t="s">
        <v>26</v>
      </c>
      <c r="U78" s="392"/>
      <c r="V78" s="392"/>
      <c r="W78" s="207"/>
      <c r="X78" s="207"/>
      <c r="Y78" s="361"/>
      <c r="Z78" s="455"/>
      <c r="AA78" s="455"/>
      <c r="AB78" s="455"/>
    </row>
    <row r="79" spans="1:28" s="100" customFormat="1" ht="6" customHeight="1" thickBot="1" x14ac:dyDescent="0.2">
      <c r="A79" s="197"/>
      <c r="B79" s="331"/>
      <c r="C79" s="460"/>
      <c r="D79" s="192"/>
      <c r="E79" s="193"/>
      <c r="F79" s="343">
        <v>20</v>
      </c>
      <c r="G79" s="365"/>
      <c r="H79" s="366"/>
      <c r="I79" s="366"/>
      <c r="J79" s="366"/>
      <c r="K79" s="366"/>
      <c r="L79" s="366"/>
      <c r="M79" s="367"/>
      <c r="N79" s="343">
        <v>15</v>
      </c>
      <c r="O79" s="194"/>
      <c r="P79" s="359"/>
      <c r="Q79" s="359"/>
      <c r="R79" s="359"/>
      <c r="S79" s="359"/>
      <c r="T79" s="360"/>
      <c r="U79" s="374">
        <f>IF($F79=0,"---",N79/$F79)</f>
        <v>0.75</v>
      </c>
      <c r="V79" s="198"/>
      <c r="W79" s="198"/>
      <c r="X79" s="198"/>
      <c r="Y79" s="363"/>
      <c r="Z79" s="455"/>
      <c r="AA79" s="455"/>
      <c r="AB79" s="455"/>
    </row>
    <row r="80" spans="1:28" s="100" customFormat="1" ht="6" customHeight="1" thickBot="1" x14ac:dyDescent="0.2">
      <c r="A80" s="197"/>
      <c r="B80" s="208"/>
      <c r="C80" s="460"/>
      <c r="D80" s="192"/>
      <c r="E80" s="193"/>
      <c r="F80" s="344"/>
      <c r="G80" s="179"/>
      <c r="H80" s="179"/>
      <c r="I80" s="179"/>
      <c r="J80" s="179"/>
      <c r="K80" s="179"/>
      <c r="L80" s="179"/>
      <c r="M80" s="179"/>
      <c r="N80" s="344"/>
      <c r="O80" s="192"/>
      <c r="P80" s="198"/>
      <c r="Q80" s="198"/>
      <c r="R80" s="198"/>
      <c r="S80" s="198"/>
      <c r="T80" s="198"/>
      <c r="U80" s="375"/>
      <c r="V80" s="198"/>
      <c r="W80" s="198"/>
      <c r="X80" s="198"/>
      <c r="Y80" s="363"/>
      <c r="Z80" s="455"/>
      <c r="AA80" s="455"/>
      <c r="AB80" s="455"/>
    </row>
    <row r="81" spans="1:28" s="100" customFormat="1" ht="6" customHeight="1" thickBot="1" x14ac:dyDescent="0.2">
      <c r="A81" s="209"/>
      <c r="B81" s="210"/>
      <c r="C81" s="462"/>
      <c r="D81" s="210"/>
      <c r="E81" s="211"/>
      <c r="F81" s="211"/>
      <c r="G81" s="211"/>
      <c r="H81" s="211"/>
      <c r="I81" s="211"/>
      <c r="J81" s="211"/>
      <c r="K81" s="211"/>
      <c r="L81" s="211"/>
      <c r="M81" s="211"/>
      <c r="N81" s="211"/>
      <c r="O81" s="211"/>
      <c r="P81" s="212"/>
      <c r="Q81" s="212"/>
      <c r="R81" s="212"/>
      <c r="S81" s="212"/>
      <c r="T81" s="212"/>
      <c r="U81" s="212"/>
      <c r="V81" s="212"/>
      <c r="W81" s="212"/>
      <c r="X81" s="212"/>
      <c r="Y81" s="458"/>
      <c r="Z81" s="455"/>
      <c r="AA81" s="455"/>
      <c r="AB81" s="455"/>
    </row>
    <row r="82" spans="1:28" ht="136.69999999999999" customHeight="1" x14ac:dyDescent="0.2">
      <c r="A82" s="95"/>
      <c r="B82" s="95"/>
      <c r="C82" s="457"/>
      <c r="D82" s="457"/>
      <c r="E82" s="457"/>
      <c r="F82" s="457"/>
      <c r="G82" s="457"/>
      <c r="H82" s="457"/>
      <c r="I82" s="457"/>
      <c r="J82" s="457"/>
      <c r="K82" s="457"/>
      <c r="L82" s="457"/>
      <c r="M82" s="457"/>
      <c r="N82" s="457"/>
      <c r="O82" s="457"/>
      <c r="P82" s="457"/>
      <c r="Q82" s="457"/>
      <c r="R82" s="457"/>
      <c r="S82" s="457"/>
      <c r="T82" s="457"/>
      <c r="U82" s="457"/>
      <c r="V82" s="457"/>
      <c r="W82" s="457"/>
      <c r="X82" s="457"/>
      <c r="Y82" s="457"/>
      <c r="Z82" s="457"/>
    </row>
    <row r="83" spans="1:28" x14ac:dyDescent="0.2">
      <c r="B83" s="72"/>
      <c r="C83" s="72"/>
      <c r="D83" s="72"/>
      <c r="E83" s="72"/>
      <c r="F83" s="72"/>
      <c r="G83" s="72"/>
      <c r="H83" s="72"/>
      <c r="I83" s="72"/>
      <c r="J83" s="72"/>
      <c r="K83" s="72"/>
      <c r="L83" s="72"/>
    </row>
  </sheetData>
  <sheetProtection selectLockedCells="1"/>
  <mergeCells count="282">
    <mergeCell ref="A70:A73"/>
    <mergeCell ref="Z1:AB81"/>
    <mergeCell ref="C1:Y1"/>
    <mergeCell ref="C82:Z82"/>
    <mergeCell ref="Y70:Y73"/>
    <mergeCell ref="Y74:Y77"/>
    <mergeCell ref="Y78:Y81"/>
    <mergeCell ref="Y66:Y69"/>
    <mergeCell ref="C66:C69"/>
    <mergeCell ref="C70:C73"/>
    <mergeCell ref="C74:C77"/>
    <mergeCell ref="C78:C81"/>
    <mergeCell ref="E13:G13"/>
    <mergeCell ref="G15:I16"/>
    <mergeCell ref="K15:O15"/>
    <mergeCell ref="T36:V36"/>
    <mergeCell ref="E10:G10"/>
    <mergeCell ref="J10:M10"/>
    <mergeCell ref="X16:X23"/>
    <mergeCell ref="T25:V25"/>
    <mergeCell ref="G43:I44"/>
    <mergeCell ref="D14:E14"/>
    <mergeCell ref="K16:M16"/>
    <mergeCell ref="P17:P19"/>
    <mergeCell ref="Q16:Q17"/>
    <mergeCell ref="P15:P16"/>
    <mergeCell ref="U71:U72"/>
    <mergeCell ref="G71:M71"/>
    <mergeCell ref="N67:N68"/>
    <mergeCell ref="V67:V68"/>
    <mergeCell ref="U33:U34"/>
    <mergeCell ref="U27:U28"/>
    <mergeCell ref="G28:I30"/>
    <mergeCell ref="K28:M30"/>
    <mergeCell ref="O28:O30"/>
    <mergeCell ref="T66:V66"/>
    <mergeCell ref="T70:V70"/>
    <mergeCell ref="D69:O69"/>
    <mergeCell ref="P69:X69"/>
    <mergeCell ref="D34:E34"/>
    <mergeCell ref="G34:I34"/>
    <mergeCell ref="X49:X50"/>
    <mergeCell ref="P50:T50"/>
    <mergeCell ref="U49:U50"/>
    <mergeCell ref="P46:X46"/>
    <mergeCell ref="X36:X37"/>
    <mergeCell ref="X27:X34"/>
    <mergeCell ref="X25:X26"/>
    <mergeCell ref="P24:X24"/>
    <mergeCell ref="A52:A54"/>
    <mergeCell ref="Y2:Y9"/>
    <mergeCell ref="D35:O35"/>
    <mergeCell ref="N27:N28"/>
    <mergeCell ref="M36:O36"/>
    <mergeCell ref="I36:K36"/>
    <mergeCell ref="P36:R36"/>
    <mergeCell ref="E36:G36"/>
    <mergeCell ref="K42:M44"/>
    <mergeCell ref="D39:E41"/>
    <mergeCell ref="N44:N45"/>
    <mergeCell ref="O42:O44"/>
    <mergeCell ref="P28:P30"/>
    <mergeCell ref="R28:T30"/>
    <mergeCell ref="Q27:Q28"/>
    <mergeCell ref="F30:F31"/>
    <mergeCell ref="J30:J31"/>
    <mergeCell ref="N30:N31"/>
    <mergeCell ref="Q30:Q31"/>
    <mergeCell ref="P35:X35"/>
    <mergeCell ref="P31:P33"/>
    <mergeCell ref="Q7:S7"/>
    <mergeCell ref="E11:O11"/>
    <mergeCell ref="A3:F3"/>
    <mergeCell ref="P2:P7"/>
    <mergeCell ref="Q2:X3"/>
    <mergeCell ref="A4:F4"/>
    <mergeCell ref="A6:F6"/>
    <mergeCell ref="Q4:X4"/>
    <mergeCell ref="G3:J3"/>
    <mergeCell ref="A7:F7"/>
    <mergeCell ref="G5:J5"/>
    <mergeCell ref="T7:X7"/>
    <mergeCell ref="Q5:S5"/>
    <mergeCell ref="G4:J4"/>
    <mergeCell ref="G6:J6"/>
    <mergeCell ref="A5:F5"/>
    <mergeCell ref="Q6:X6"/>
    <mergeCell ref="T5:X5"/>
    <mergeCell ref="K3:O7"/>
    <mergeCell ref="G7:J7"/>
    <mergeCell ref="A2:I2"/>
    <mergeCell ref="Y13:Y24"/>
    <mergeCell ref="G17:I19"/>
    <mergeCell ref="B13:B24"/>
    <mergeCell ref="J16:J17"/>
    <mergeCell ref="N53:N54"/>
    <mergeCell ref="Q38:Q39"/>
    <mergeCell ref="P37:U37"/>
    <mergeCell ref="R38:U39"/>
    <mergeCell ref="D49:E49"/>
    <mergeCell ref="E52:G52"/>
    <mergeCell ref="K45:M45"/>
    <mergeCell ref="C53:C54"/>
    <mergeCell ref="H52:J52"/>
    <mergeCell ref="K52:O52"/>
    <mergeCell ref="G54:M54"/>
    <mergeCell ref="U44:U45"/>
    <mergeCell ref="W48:W50"/>
    <mergeCell ref="I13:K13"/>
    <mergeCell ref="M13:O13"/>
    <mergeCell ref="P13:R13"/>
    <mergeCell ref="X13:X14"/>
    <mergeCell ref="D37:E38"/>
    <mergeCell ref="U30:U31"/>
    <mergeCell ref="O31:O33"/>
    <mergeCell ref="A13:A24"/>
    <mergeCell ref="C16:C17"/>
    <mergeCell ref="C19:C20"/>
    <mergeCell ref="U19:U20"/>
    <mergeCell ref="Q19:Q20"/>
    <mergeCell ref="S13:S14"/>
    <mergeCell ref="T13:V14"/>
    <mergeCell ref="W13:W14"/>
    <mergeCell ref="U16:U17"/>
    <mergeCell ref="R23:T23"/>
    <mergeCell ref="R15:U15"/>
    <mergeCell ref="R16:T16"/>
    <mergeCell ref="D24:O24"/>
    <mergeCell ref="D15:E16"/>
    <mergeCell ref="F16:F17"/>
    <mergeCell ref="U22:U23"/>
    <mergeCell ref="D17:E19"/>
    <mergeCell ref="K17:M19"/>
    <mergeCell ref="R17:T19"/>
    <mergeCell ref="V15:W23"/>
    <mergeCell ref="Q22:Q23"/>
    <mergeCell ref="O20:O22"/>
    <mergeCell ref="N22:N23"/>
    <mergeCell ref="P20:P22"/>
    <mergeCell ref="G31:I33"/>
    <mergeCell ref="C30:C31"/>
    <mergeCell ref="K23:M23"/>
    <mergeCell ref="G23:I23"/>
    <mergeCell ref="D23:E23"/>
    <mergeCell ref="N19:N20"/>
    <mergeCell ref="F38:F39"/>
    <mergeCell ref="E25:G25"/>
    <mergeCell ref="C22:C23"/>
    <mergeCell ref="F22:F23"/>
    <mergeCell ref="C49:C50"/>
    <mergeCell ref="C44:C45"/>
    <mergeCell ref="G45:I45"/>
    <mergeCell ref="O40:O41"/>
    <mergeCell ref="R20:T22"/>
    <mergeCell ref="O17:O19"/>
    <mergeCell ref="K34:M34"/>
    <mergeCell ref="R34:T34"/>
    <mergeCell ref="K38:O38"/>
    <mergeCell ref="R31:T33"/>
    <mergeCell ref="C33:C34"/>
    <mergeCell ref="F33:F34"/>
    <mergeCell ref="J33:J34"/>
    <mergeCell ref="N33:N34"/>
    <mergeCell ref="Q33:Q34"/>
    <mergeCell ref="C27:C28"/>
    <mergeCell ref="D28:E30"/>
    <mergeCell ref="D20:E22"/>
    <mergeCell ref="G20:I22"/>
    <mergeCell ref="K20:M22"/>
    <mergeCell ref="J19:J20"/>
    <mergeCell ref="F19:F20"/>
    <mergeCell ref="J22:J23"/>
    <mergeCell ref="D31:E33"/>
    <mergeCell ref="F41:F42"/>
    <mergeCell ref="D42:E44"/>
    <mergeCell ref="A36:A46"/>
    <mergeCell ref="N41:N42"/>
    <mergeCell ref="F44:F45"/>
    <mergeCell ref="K39:O39"/>
    <mergeCell ref="D45:E45"/>
    <mergeCell ref="J38:J39"/>
    <mergeCell ref="C41:C42"/>
    <mergeCell ref="C38:C39"/>
    <mergeCell ref="P55:X55"/>
    <mergeCell ref="P49:T49"/>
    <mergeCell ref="P52:Q52"/>
    <mergeCell ref="U53:U54"/>
    <mergeCell ref="P51:X51"/>
    <mergeCell ref="X53:X54"/>
    <mergeCell ref="P54:T54"/>
    <mergeCell ref="D55:O55"/>
    <mergeCell ref="G49:M49"/>
    <mergeCell ref="F53:F54"/>
    <mergeCell ref="V49:V50"/>
    <mergeCell ref="D50:E50"/>
    <mergeCell ref="A11:B12"/>
    <mergeCell ref="E66:G66"/>
    <mergeCell ref="X38:X45"/>
    <mergeCell ref="A48:A50"/>
    <mergeCell ref="D53:E53"/>
    <mergeCell ref="G50:M50"/>
    <mergeCell ref="U79:U80"/>
    <mergeCell ref="F75:F76"/>
    <mergeCell ref="N75:N76"/>
    <mergeCell ref="U75:U76"/>
    <mergeCell ref="T74:V74"/>
    <mergeCell ref="T78:V78"/>
    <mergeCell ref="G67:M67"/>
    <mergeCell ref="M25:O25"/>
    <mergeCell ref="P25:R25"/>
    <mergeCell ref="R27:T27"/>
    <mergeCell ref="F27:F28"/>
    <mergeCell ref="J27:J28"/>
    <mergeCell ref="K27:M27"/>
    <mergeCell ref="K31:M33"/>
    <mergeCell ref="A47:Y47"/>
    <mergeCell ref="E61:G61"/>
    <mergeCell ref="G53:M53"/>
    <mergeCell ref="I25:K25"/>
    <mergeCell ref="P11:X11"/>
    <mergeCell ref="D54:E54"/>
    <mergeCell ref="H66:J66"/>
    <mergeCell ref="K66:O66"/>
    <mergeCell ref="P67:T67"/>
    <mergeCell ref="U67:U68"/>
    <mergeCell ref="P68:T68"/>
    <mergeCell ref="D67:E67"/>
    <mergeCell ref="F67:F68"/>
    <mergeCell ref="D48:H48"/>
    <mergeCell ref="T52:V52"/>
    <mergeCell ref="R52:S52"/>
    <mergeCell ref="U41:U42"/>
    <mergeCell ref="X61:X64"/>
    <mergeCell ref="V53:V54"/>
    <mergeCell ref="K61:O61"/>
    <mergeCell ref="N63:N64"/>
    <mergeCell ref="U63:U64"/>
    <mergeCell ref="T57:V61"/>
    <mergeCell ref="D46:O46"/>
    <mergeCell ref="J48:O48"/>
    <mergeCell ref="F49:F50"/>
    <mergeCell ref="D26:E27"/>
    <mergeCell ref="N16:N17"/>
    <mergeCell ref="B78:B79"/>
    <mergeCell ref="K78:O78"/>
    <mergeCell ref="K70:O70"/>
    <mergeCell ref="P56:X56"/>
    <mergeCell ref="W52:W54"/>
    <mergeCell ref="V37:W45"/>
    <mergeCell ref="Y36:Y46"/>
    <mergeCell ref="D51:O51"/>
    <mergeCell ref="P75:T75"/>
    <mergeCell ref="P71:T71"/>
    <mergeCell ref="Y57:Y65"/>
    <mergeCell ref="K74:O74"/>
    <mergeCell ref="T48:V48"/>
    <mergeCell ref="G75:M75"/>
    <mergeCell ref="G79:M79"/>
    <mergeCell ref="P79:T79"/>
    <mergeCell ref="D74:H74"/>
    <mergeCell ref="D70:H70"/>
    <mergeCell ref="D78:H78"/>
    <mergeCell ref="F79:F80"/>
    <mergeCell ref="N79:N80"/>
    <mergeCell ref="F71:F72"/>
    <mergeCell ref="N71:N72"/>
    <mergeCell ref="P53:T53"/>
    <mergeCell ref="A61:A64"/>
    <mergeCell ref="B61:B64"/>
    <mergeCell ref="C61:C64"/>
    <mergeCell ref="P65:X65"/>
    <mergeCell ref="W57:W64"/>
    <mergeCell ref="D65:O65"/>
    <mergeCell ref="X67:X68"/>
    <mergeCell ref="B57:B60"/>
    <mergeCell ref="A57:A60"/>
    <mergeCell ref="F58:F59"/>
    <mergeCell ref="E57:G57"/>
    <mergeCell ref="F63:F64"/>
    <mergeCell ref="G63:M63"/>
    <mergeCell ref="D68:E68"/>
    <mergeCell ref="G68:M68"/>
  </mergeCells>
  <phoneticPr fontId="5" type="noConversion"/>
  <pageMargins left="0.55118110236220474" right="0.51181102362204722" top="0.39370078740157483" bottom="0.11811023622047245" header="0.15748031496062992" footer="0.11811023622047245"/>
  <pageSetup paperSize="9" scale="54" orientation="portrait" horizontalDpi="4294967295" verticalDpi="4294967295" r:id="rId1"/>
  <headerFooter alignWithMargins="0"/>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72"/>
  <sheetViews>
    <sheetView showGridLines="0" topLeftCell="A4" workbookViewId="0">
      <selection activeCell="J1" sqref="J1:J26"/>
    </sheetView>
  </sheetViews>
  <sheetFormatPr defaultColWidth="8.85546875" defaultRowHeight="12.75" x14ac:dyDescent="0.2"/>
  <cols>
    <col min="1" max="1" width="5.28515625" style="73" customWidth="1"/>
    <col min="2" max="2" width="31.140625" style="73" customWidth="1"/>
    <col min="3" max="3" width="1.140625" style="73" hidden="1" customWidth="1"/>
    <col min="4" max="4" width="42.7109375" style="73" customWidth="1"/>
    <col min="5" max="6" width="11.85546875" style="73" customWidth="1"/>
    <col min="7" max="7" width="12.7109375" style="74" customWidth="1"/>
    <col min="8" max="8" width="10.140625" style="73" customWidth="1"/>
    <col min="9" max="9" width="9.28515625" style="73" customWidth="1"/>
    <col min="10" max="10" width="81.7109375" style="73" customWidth="1"/>
    <col min="11" max="11" width="9.140625" style="73" hidden="1" customWidth="1"/>
    <col min="12" max="12" width="29.42578125" style="73" customWidth="1"/>
    <col min="13" max="13" width="9.85546875" style="73" customWidth="1"/>
    <col min="14" max="14" width="9.42578125" style="73" customWidth="1"/>
    <col min="15" max="15" width="9.140625" style="73" customWidth="1"/>
    <col min="16" max="16" width="8.85546875" style="73" customWidth="1"/>
    <col min="17" max="17" width="8.42578125" style="73" customWidth="1"/>
    <col min="18" max="19" width="8.7109375" style="73" customWidth="1"/>
    <col min="20" max="20" width="8.28515625" style="96" customWidth="1"/>
    <col min="21" max="22" width="9.28515625" style="73" customWidth="1"/>
    <col min="23" max="23" width="9.42578125" style="96" customWidth="1"/>
    <col min="24" max="24" width="9.42578125" style="73" customWidth="1"/>
    <col min="25" max="25" width="10.7109375" style="73" customWidth="1"/>
    <col min="26" max="29" width="9.140625" style="73" customWidth="1"/>
    <col min="30" max="16384" width="8.85546875" style="73"/>
  </cols>
  <sheetData>
    <row r="1" spans="1:27" ht="28.5" customHeight="1" x14ac:dyDescent="0.2">
      <c r="A1" s="465" t="s">
        <v>105</v>
      </c>
      <c r="B1" s="466"/>
      <c r="C1" s="466"/>
      <c r="D1" s="466"/>
      <c r="E1" s="466"/>
      <c r="F1" s="466"/>
      <c r="G1" s="466"/>
      <c r="H1" s="467"/>
      <c r="I1" s="468"/>
      <c r="J1" s="480"/>
    </row>
    <row r="2" spans="1:27" ht="13.7" customHeight="1" thickBot="1" x14ac:dyDescent="0.25">
      <c r="A2" s="213"/>
      <c r="B2" s="214"/>
      <c r="C2" s="214"/>
      <c r="D2" s="214"/>
      <c r="E2" s="214"/>
      <c r="F2" s="214"/>
      <c r="G2" s="214"/>
      <c r="H2" s="215"/>
      <c r="I2" s="216"/>
      <c r="J2" s="480"/>
    </row>
    <row r="3" spans="1:27" ht="23.45" customHeight="1" thickBot="1" x14ac:dyDescent="0.25">
      <c r="A3" s="474" t="s">
        <v>27</v>
      </c>
      <c r="B3" s="475"/>
      <c r="C3" s="242"/>
      <c r="D3" s="243" t="str">
        <f>IF(invulformulier!G3="","---",invulformulier!G3)</f>
        <v>---</v>
      </c>
      <c r="E3" s="242"/>
      <c r="F3" s="242"/>
      <c r="G3" s="242"/>
      <c r="H3" s="215"/>
      <c r="I3" s="216"/>
      <c r="J3" s="480"/>
    </row>
    <row r="4" spans="1:27" ht="8.4499999999999993" customHeight="1" thickBot="1" x14ac:dyDescent="0.25">
      <c r="A4" s="244"/>
      <c r="B4" s="242"/>
      <c r="C4" s="242"/>
      <c r="D4" s="245"/>
      <c r="E4" s="242"/>
      <c r="F4" s="242"/>
      <c r="G4" s="242"/>
      <c r="H4" s="215"/>
      <c r="I4" s="216"/>
      <c r="J4" s="480"/>
    </row>
    <row r="5" spans="1:27" ht="23.45" customHeight="1" thickBot="1" x14ac:dyDescent="0.25">
      <c r="A5" s="474" t="s">
        <v>41</v>
      </c>
      <c r="B5" s="475"/>
      <c r="C5" s="242"/>
      <c r="D5" s="243" t="str">
        <f>IF(invulformulier!G5="","---",invulformulier!G5)</f>
        <v>---</v>
      </c>
      <c r="E5" s="242"/>
      <c r="F5" s="246" t="s">
        <v>0</v>
      </c>
      <c r="G5" s="476" t="str">
        <f>IF(invulformulier!T5=0,"---",invulformulier!T5)</f>
        <v>---</v>
      </c>
      <c r="H5" s="477"/>
      <c r="I5" s="216"/>
      <c r="J5" s="480"/>
    </row>
    <row r="6" spans="1:27" ht="8.4499999999999993" customHeight="1" thickBot="1" x14ac:dyDescent="0.25">
      <c r="A6" s="247"/>
      <c r="B6" s="248"/>
      <c r="C6" s="248"/>
      <c r="D6" s="249"/>
      <c r="E6" s="248"/>
      <c r="F6" s="248"/>
      <c r="G6" s="250"/>
      <c r="H6" s="217"/>
      <c r="I6" s="216"/>
      <c r="J6" s="480"/>
      <c r="L6" s="218"/>
      <c r="M6" s="218"/>
      <c r="N6" s="218"/>
      <c r="O6" s="218"/>
      <c r="P6" s="218"/>
      <c r="Q6" s="218"/>
      <c r="R6" s="218"/>
      <c r="S6" s="218"/>
      <c r="T6" s="219"/>
      <c r="U6" s="218"/>
      <c r="V6" s="218"/>
      <c r="W6" s="219"/>
      <c r="X6" s="218"/>
      <c r="Y6" s="218"/>
      <c r="Z6" s="218"/>
    </row>
    <row r="7" spans="1:27" ht="30" customHeight="1" thickBot="1" x14ac:dyDescent="0.25">
      <c r="A7" s="474" t="s">
        <v>84</v>
      </c>
      <c r="B7" s="475"/>
      <c r="C7" s="248"/>
      <c r="D7" s="243" t="str">
        <f>IF(invulformulier!G7="","---",invulformulier!G7)</f>
        <v>---</v>
      </c>
      <c r="E7" s="251"/>
      <c r="F7" s="252" t="s">
        <v>1</v>
      </c>
      <c r="G7" s="478" t="str">
        <f>IF(invulformulier!T7="","---",invulformulier!T7)</f>
        <v>---</v>
      </c>
      <c r="H7" s="479"/>
      <c r="I7" s="220"/>
      <c r="J7" s="480"/>
      <c r="L7" s="218"/>
      <c r="M7" s="218"/>
      <c r="N7" s="218"/>
      <c r="O7" s="218"/>
      <c r="P7" s="218"/>
      <c r="Q7" s="218"/>
      <c r="R7" s="218"/>
      <c r="S7" s="218"/>
      <c r="T7" s="219"/>
      <c r="U7" s="218"/>
      <c r="V7" s="218"/>
      <c r="W7" s="219"/>
      <c r="X7" s="218"/>
      <c r="Y7" s="218"/>
      <c r="Z7" s="218"/>
    </row>
    <row r="8" spans="1:27" ht="31.7" customHeight="1" thickBot="1" x14ac:dyDescent="0.25">
      <c r="A8" s="487"/>
      <c r="B8" s="488"/>
      <c r="C8" s="488"/>
      <c r="D8" s="488"/>
      <c r="E8" s="488"/>
      <c r="F8" s="488"/>
      <c r="G8" s="488"/>
      <c r="H8" s="221"/>
      <c r="I8" s="222"/>
      <c r="J8" s="480"/>
      <c r="L8" s="218"/>
      <c r="M8" s="218"/>
      <c r="N8" s="218"/>
      <c r="O8" s="218"/>
      <c r="P8" s="218"/>
      <c r="Q8" s="218"/>
      <c r="R8" s="218"/>
      <c r="S8" s="218"/>
      <c r="T8" s="219"/>
      <c r="U8" s="218"/>
      <c r="V8" s="218"/>
      <c r="W8" s="219"/>
      <c r="X8" s="218"/>
      <c r="Y8" s="218"/>
      <c r="Z8" s="218"/>
    </row>
    <row r="9" spans="1:27" ht="61.5" customHeight="1" thickBot="1" x14ac:dyDescent="0.25">
      <c r="A9" s="504" t="s">
        <v>67</v>
      </c>
      <c r="B9" s="489" t="s">
        <v>62</v>
      </c>
      <c r="C9" s="483" t="s">
        <v>2</v>
      </c>
      <c r="D9" s="485" t="s">
        <v>106</v>
      </c>
      <c r="E9" s="471" t="s">
        <v>81</v>
      </c>
      <c r="F9" s="472"/>
      <c r="G9" s="473"/>
      <c r="H9" s="502" t="s">
        <v>10</v>
      </c>
      <c r="I9" s="503"/>
      <c r="J9" s="480"/>
      <c r="L9" s="218"/>
      <c r="M9" s="218"/>
      <c r="N9" s="218"/>
      <c r="O9" s="218"/>
      <c r="P9" s="218"/>
      <c r="Q9" s="218"/>
      <c r="R9" s="218"/>
      <c r="S9" s="218"/>
      <c r="T9" s="219"/>
      <c r="U9" s="218"/>
      <c r="V9" s="218"/>
      <c r="W9" s="219"/>
      <c r="X9" s="218"/>
      <c r="Y9" s="218"/>
      <c r="Z9" s="218"/>
    </row>
    <row r="10" spans="1:27" s="223" customFormat="1" ht="48.6" customHeight="1" x14ac:dyDescent="0.2">
      <c r="A10" s="505"/>
      <c r="B10" s="490"/>
      <c r="C10" s="484"/>
      <c r="D10" s="486"/>
      <c r="E10" s="255" t="s">
        <v>64</v>
      </c>
      <c r="F10" s="254" t="s">
        <v>59</v>
      </c>
      <c r="G10" s="253" t="s">
        <v>65</v>
      </c>
      <c r="H10" s="498" t="s">
        <v>78</v>
      </c>
      <c r="I10" s="500" t="s">
        <v>12</v>
      </c>
      <c r="J10" s="480"/>
      <c r="L10" s="224"/>
      <c r="M10" s="224"/>
      <c r="N10" s="224"/>
      <c r="O10" s="224"/>
      <c r="P10" s="224"/>
      <c r="Q10" s="224"/>
      <c r="R10" s="224"/>
      <c r="S10" s="224"/>
      <c r="T10" s="225"/>
      <c r="U10" s="224"/>
      <c r="V10" s="224"/>
      <c r="W10" s="225"/>
      <c r="X10" s="224"/>
      <c r="Y10" s="224"/>
      <c r="Z10" s="224"/>
    </row>
    <row r="11" spans="1:27" s="223" customFormat="1" ht="48.6" customHeight="1" x14ac:dyDescent="0.2">
      <c r="A11" s="226"/>
      <c r="B11" s="227"/>
      <c r="C11" s="228"/>
      <c r="D11" s="229" t="s">
        <v>66</v>
      </c>
      <c r="E11" s="230"/>
      <c r="F11" s="231"/>
      <c r="G11" s="232"/>
      <c r="H11" s="499"/>
      <c r="I11" s="501"/>
      <c r="J11" s="480"/>
      <c r="L11" s="224"/>
      <c r="M11" s="224"/>
      <c r="N11" s="224"/>
      <c r="O11" s="224"/>
      <c r="P11" s="224"/>
      <c r="Q11" s="224"/>
      <c r="R11" s="224"/>
      <c r="S11" s="224"/>
      <c r="T11" s="225"/>
      <c r="U11" s="224"/>
      <c r="V11" s="224"/>
      <c r="W11" s="225"/>
      <c r="X11" s="224"/>
      <c r="Y11" s="224"/>
      <c r="Z11" s="224"/>
    </row>
    <row r="12" spans="1:27" ht="24.6" customHeight="1" x14ac:dyDescent="0.2">
      <c r="A12" s="492">
        <v>1</v>
      </c>
      <c r="B12" s="491" t="s">
        <v>99</v>
      </c>
      <c r="C12" s="469" t="e">
        <f>invulformulier!#REF!</f>
        <v>#REF!</v>
      </c>
      <c r="D12" s="256" t="s">
        <v>36</v>
      </c>
      <c r="E12" s="257"/>
      <c r="F12" s="258">
        <f>invulformulier!Q19</f>
        <v>0.4</v>
      </c>
      <c r="G12" s="259">
        <f>invulformulier!Q22</f>
        <v>0.4</v>
      </c>
      <c r="H12" s="260">
        <f>IF((invulformulier!F19+invulformulier!F22)=0,"---",(invulformulier!J19+invulformulier!J22)/(invulformulier!F19+invulformulier!F22))</f>
        <v>0.4</v>
      </c>
      <c r="I12" s="494">
        <f>invulformulier!X16</f>
        <v>0.6</v>
      </c>
      <c r="J12" s="480"/>
      <c r="K12" s="74"/>
      <c r="L12" s="233"/>
      <c r="M12" s="234"/>
      <c r="N12" s="234"/>
      <c r="O12" s="234"/>
      <c r="P12" s="234"/>
      <c r="Q12" s="234"/>
      <c r="R12" s="234"/>
      <c r="S12" s="234"/>
      <c r="T12" s="219"/>
      <c r="U12" s="235"/>
      <c r="V12" s="235"/>
      <c r="W12" s="219"/>
      <c r="X12" s="235"/>
      <c r="Y12" s="235"/>
      <c r="Z12" s="235"/>
      <c r="AA12" s="236"/>
    </row>
    <row r="13" spans="1:27" ht="24.6" customHeight="1" x14ac:dyDescent="0.2">
      <c r="A13" s="493"/>
      <c r="B13" s="491"/>
      <c r="C13" s="470"/>
      <c r="D13" s="261" t="s">
        <v>111</v>
      </c>
      <c r="E13" s="262"/>
      <c r="F13" s="263">
        <f>invulformulier!U19</f>
        <v>0.2</v>
      </c>
      <c r="G13" s="264">
        <f>invulformulier!U22</f>
        <v>0.3</v>
      </c>
      <c r="H13" s="260">
        <f>IF((invulformulier!F19+invulformulier!F22)=0,"---",(invulformulier!N19+invulformulier!N22)/(invulformulier!F19+invulformulier!F22))</f>
        <v>0.26666666666666666</v>
      </c>
      <c r="I13" s="495"/>
      <c r="J13" s="480"/>
      <c r="K13" s="74"/>
      <c r="L13" s="233"/>
      <c r="M13" s="234"/>
      <c r="N13" s="233"/>
      <c r="O13" s="233"/>
      <c r="P13" s="234"/>
      <c r="Q13" s="234"/>
      <c r="R13" s="234"/>
      <c r="S13" s="234"/>
      <c r="T13" s="219"/>
      <c r="U13" s="235"/>
      <c r="V13" s="235"/>
      <c r="W13" s="219"/>
      <c r="X13" s="235"/>
      <c r="Y13" s="235"/>
      <c r="Z13" s="235"/>
      <c r="AA13" s="236"/>
    </row>
    <row r="14" spans="1:27" ht="24.6" customHeight="1" x14ac:dyDescent="0.2">
      <c r="A14" s="492">
        <v>2</v>
      </c>
      <c r="B14" s="491" t="s">
        <v>92</v>
      </c>
      <c r="C14" s="265"/>
      <c r="D14" s="261" t="s">
        <v>29</v>
      </c>
      <c r="E14" s="262"/>
      <c r="F14" s="263">
        <f>invulformulier!Q30</f>
        <v>0.25</v>
      </c>
      <c r="G14" s="264">
        <f>invulformulier!Q33</f>
        <v>0.25</v>
      </c>
      <c r="H14" s="260">
        <f>IF((invulformulier!F30+invulformulier!F33)=0,"---",(invulformulier!J30+invulformulier!J33)/(invulformulier!F30+invulformulier!F33))</f>
        <v>0.25</v>
      </c>
      <c r="I14" s="496">
        <f>invulformulier!X27</f>
        <v>0.66666666666666663</v>
      </c>
      <c r="J14" s="480"/>
      <c r="K14" s="74"/>
      <c r="L14" s="233"/>
      <c r="M14" s="234"/>
      <c r="N14" s="233"/>
      <c r="O14" s="233"/>
      <c r="P14" s="234"/>
      <c r="Q14" s="234"/>
      <c r="R14" s="234"/>
      <c r="S14" s="234"/>
      <c r="T14" s="219"/>
      <c r="U14" s="235"/>
      <c r="V14" s="235"/>
      <c r="W14" s="219"/>
      <c r="X14" s="235"/>
      <c r="Y14" s="235"/>
      <c r="Z14" s="235"/>
      <c r="AA14" s="236"/>
    </row>
    <row r="15" spans="1:27" ht="24.6" customHeight="1" x14ac:dyDescent="0.2">
      <c r="A15" s="493"/>
      <c r="B15" s="491"/>
      <c r="C15" s="265"/>
      <c r="D15" s="261" t="s">
        <v>111</v>
      </c>
      <c r="E15" s="262"/>
      <c r="F15" s="266">
        <f>invulformulier!U30</f>
        <v>0.375</v>
      </c>
      <c r="G15" s="264">
        <f>invulformulier!U33</f>
        <v>0.5</v>
      </c>
      <c r="H15" s="260">
        <f>IF((invulformulier!F30+invulformulier!F33)=0,"---",(invulformulier!N30+invulformulier!N33)/(invulformulier!F30+invulformulier!F33))</f>
        <v>0.45</v>
      </c>
      <c r="I15" s="497"/>
      <c r="J15" s="480"/>
      <c r="K15" s="74"/>
      <c r="L15" s="233"/>
      <c r="M15" s="234"/>
      <c r="N15" s="233"/>
      <c r="O15" s="233"/>
      <c r="P15" s="234"/>
      <c r="Q15" s="234"/>
      <c r="R15" s="234"/>
      <c r="S15" s="234"/>
      <c r="T15" s="219"/>
      <c r="U15" s="235"/>
      <c r="V15" s="235"/>
      <c r="W15" s="219"/>
      <c r="X15" s="235"/>
      <c r="Y15" s="235"/>
      <c r="Z15" s="235"/>
      <c r="AA15" s="236"/>
    </row>
    <row r="16" spans="1:27" s="241" customFormat="1" ht="28.35" customHeight="1" x14ac:dyDescent="0.2">
      <c r="A16" s="267">
        <v>3</v>
      </c>
      <c r="B16" s="268" t="s">
        <v>9</v>
      </c>
      <c r="C16" s="269">
        <f>invulformulier!X38</f>
        <v>0.8</v>
      </c>
      <c r="D16" s="256" t="s">
        <v>61</v>
      </c>
      <c r="E16" s="262"/>
      <c r="F16" s="270">
        <f>invulformulier!U41</f>
        <v>6.6666666666666666E-2</v>
      </c>
      <c r="G16" s="264">
        <f>invulformulier!U44</f>
        <v>0.4</v>
      </c>
      <c r="H16" s="271">
        <f>IF(invulformulier!F41+invulformulier!F44=0,"---",(invulformulier!N44+invulformulier!N41)/(invulformulier!F41+invulformulier!F44))</f>
        <v>0.15</v>
      </c>
      <c r="I16" s="272">
        <f>invulformulier!X38</f>
        <v>0.8</v>
      </c>
      <c r="J16" s="480"/>
      <c r="K16" s="237"/>
      <c r="L16" s="238"/>
      <c r="M16" s="239"/>
      <c r="N16" s="238"/>
      <c r="O16" s="238"/>
      <c r="P16" s="234"/>
      <c r="Q16" s="234"/>
      <c r="R16" s="234"/>
      <c r="S16" s="234"/>
      <c r="T16" s="240"/>
      <c r="U16" s="235"/>
      <c r="V16" s="235"/>
      <c r="W16" s="219"/>
      <c r="X16" s="235"/>
      <c r="Y16" s="235"/>
      <c r="Z16" s="235"/>
      <c r="AA16" s="236"/>
    </row>
    <row r="17" spans="1:27" s="241" customFormat="1" ht="41.25" customHeight="1" x14ac:dyDescent="0.2">
      <c r="A17" s="273"/>
      <c r="B17" s="274"/>
      <c r="C17" s="275"/>
      <c r="D17" s="276"/>
      <c r="E17" s="481" t="s">
        <v>42</v>
      </c>
      <c r="F17" s="482"/>
      <c r="G17" s="482"/>
      <c r="H17" s="482"/>
      <c r="I17" s="277"/>
      <c r="J17" s="480"/>
      <c r="K17" s="237"/>
      <c r="L17" s="238"/>
      <c r="M17" s="239"/>
      <c r="N17" s="238"/>
      <c r="O17" s="238"/>
      <c r="P17" s="234"/>
      <c r="Q17" s="234"/>
      <c r="R17" s="234"/>
      <c r="S17" s="234"/>
      <c r="T17" s="219"/>
      <c r="U17" s="235"/>
      <c r="V17" s="235"/>
      <c r="W17" s="219"/>
      <c r="X17" s="235"/>
      <c r="Y17" s="235"/>
      <c r="Z17" s="235"/>
      <c r="AA17" s="236"/>
    </row>
    <row r="18" spans="1:27" ht="45" customHeight="1" x14ac:dyDescent="0.2">
      <c r="A18" s="278">
        <v>4</v>
      </c>
      <c r="B18" s="268" t="s">
        <v>63</v>
      </c>
      <c r="C18" s="279">
        <f>invulformulier!X49</f>
        <v>0</v>
      </c>
      <c r="D18" s="280" t="s">
        <v>31</v>
      </c>
      <c r="E18" s="281"/>
      <c r="F18" s="282"/>
      <c r="G18" s="262"/>
      <c r="H18" s="260" t="str">
        <f>invulformulier!U49</f>
        <v>---</v>
      </c>
      <c r="I18" s="283"/>
      <c r="J18" s="480"/>
      <c r="K18" s="74" t="s">
        <v>4</v>
      </c>
      <c r="L18" s="233"/>
      <c r="M18" s="234"/>
      <c r="N18" s="233"/>
      <c r="O18" s="233"/>
      <c r="P18" s="239"/>
      <c r="Q18" s="239"/>
      <c r="R18" s="239"/>
      <c r="S18" s="239"/>
      <c r="T18" s="219"/>
      <c r="U18" s="235"/>
      <c r="V18" s="235"/>
      <c r="W18" s="219"/>
      <c r="X18" s="235"/>
      <c r="Y18" s="235"/>
      <c r="Z18" s="235"/>
      <c r="AA18" s="236"/>
    </row>
    <row r="19" spans="1:27" ht="45" customHeight="1" x14ac:dyDescent="0.2">
      <c r="A19" s="278">
        <v>5</v>
      </c>
      <c r="B19" s="268" t="s">
        <v>30</v>
      </c>
      <c r="C19" s="279">
        <f>invulformulier!X53</f>
        <v>0</v>
      </c>
      <c r="D19" s="280" t="s">
        <v>112</v>
      </c>
      <c r="E19" s="281"/>
      <c r="F19" s="284"/>
      <c r="G19" s="262"/>
      <c r="H19" s="260">
        <f>invulformulier!U53</f>
        <v>0.2</v>
      </c>
      <c r="I19" s="283"/>
      <c r="J19" s="480"/>
      <c r="K19" s="74" t="s">
        <v>5</v>
      </c>
      <c r="L19" s="238"/>
      <c r="M19" s="239"/>
      <c r="N19" s="238"/>
      <c r="O19" s="238"/>
      <c r="P19" s="239"/>
      <c r="Q19" s="239"/>
      <c r="R19" s="239"/>
      <c r="S19" s="239"/>
      <c r="T19" s="219"/>
      <c r="U19" s="235"/>
      <c r="V19" s="235"/>
      <c r="W19" s="219"/>
      <c r="X19" s="235"/>
      <c r="Y19" s="235"/>
      <c r="Z19" s="235"/>
      <c r="AA19" s="236"/>
    </row>
    <row r="20" spans="1:27" s="241" customFormat="1" ht="35.450000000000003" customHeight="1" x14ac:dyDescent="0.2">
      <c r="A20" s="267">
        <v>6</v>
      </c>
      <c r="B20" s="285" t="s">
        <v>15</v>
      </c>
      <c r="C20" s="286">
        <f>invulformulier!X61</f>
        <v>0</v>
      </c>
      <c r="D20" s="287" t="s">
        <v>32</v>
      </c>
      <c r="E20" s="281"/>
      <c r="F20" s="282"/>
      <c r="G20" s="262"/>
      <c r="H20" s="271">
        <f>invulformulier!U63</f>
        <v>0.6</v>
      </c>
      <c r="I20" s="283"/>
      <c r="J20" s="480"/>
      <c r="K20" s="237" t="s">
        <v>6</v>
      </c>
      <c r="L20" s="233"/>
      <c r="M20" s="234"/>
      <c r="N20" s="233"/>
      <c r="O20" s="233"/>
      <c r="P20" s="239"/>
      <c r="Q20" s="239"/>
      <c r="R20" s="239"/>
      <c r="S20" s="239"/>
      <c r="T20" s="240"/>
      <c r="U20" s="235"/>
      <c r="V20" s="235"/>
      <c r="W20" s="219"/>
      <c r="X20" s="235"/>
      <c r="Y20" s="235"/>
      <c r="Z20" s="235"/>
      <c r="AA20" s="236"/>
    </row>
    <row r="21" spans="1:27" s="241" customFormat="1" ht="45" customHeight="1" x14ac:dyDescent="0.2">
      <c r="A21" s="267">
        <v>7</v>
      </c>
      <c r="B21" s="285" t="s">
        <v>18</v>
      </c>
      <c r="C21" s="288"/>
      <c r="D21" s="287" t="s">
        <v>34</v>
      </c>
      <c r="E21" s="281"/>
      <c r="F21" s="282"/>
      <c r="G21" s="262"/>
      <c r="H21" s="271">
        <f>invulformulier!U67</f>
        <v>0.25</v>
      </c>
      <c r="I21" s="283"/>
      <c r="J21" s="480"/>
      <c r="K21" s="237" t="s">
        <v>7</v>
      </c>
      <c r="L21" s="233"/>
      <c r="M21" s="234"/>
      <c r="N21" s="233"/>
      <c r="O21" s="233"/>
      <c r="P21" s="239"/>
      <c r="Q21" s="239"/>
      <c r="R21" s="239"/>
      <c r="S21" s="239"/>
      <c r="T21" s="240"/>
      <c r="U21" s="235"/>
      <c r="V21" s="235"/>
      <c r="W21" s="219"/>
      <c r="X21" s="235"/>
      <c r="Y21" s="235"/>
      <c r="Z21" s="235"/>
      <c r="AA21" s="236"/>
    </row>
    <row r="22" spans="1:27" ht="27" customHeight="1" x14ac:dyDescent="0.2">
      <c r="A22" s="267">
        <v>8</v>
      </c>
      <c r="B22" s="268" t="s">
        <v>20</v>
      </c>
      <c r="C22" s="289"/>
      <c r="D22" s="287" t="s">
        <v>35</v>
      </c>
      <c r="E22" s="281"/>
      <c r="F22" s="282"/>
      <c r="G22" s="262"/>
      <c r="H22" s="271">
        <f>invulformulier!U71</f>
        <v>0.84615384615384615</v>
      </c>
      <c r="I22" s="283"/>
      <c r="J22" s="480"/>
      <c r="K22" s="237" t="s">
        <v>8</v>
      </c>
      <c r="L22" s="233"/>
      <c r="M22" s="234"/>
      <c r="N22" s="233"/>
      <c r="O22" s="233"/>
      <c r="P22" s="239"/>
      <c r="Q22" s="239"/>
      <c r="R22" s="239"/>
      <c r="S22" s="239"/>
      <c r="T22" s="219"/>
      <c r="U22" s="235"/>
      <c r="V22" s="235"/>
      <c r="W22" s="219"/>
      <c r="X22" s="235"/>
      <c r="Y22" s="235"/>
      <c r="Z22" s="235"/>
      <c r="AA22" s="236"/>
    </row>
    <row r="23" spans="1:27" ht="51" customHeight="1" x14ac:dyDescent="0.2">
      <c r="A23" s="267">
        <v>9</v>
      </c>
      <c r="B23" s="268" t="s">
        <v>96</v>
      </c>
      <c r="C23" s="290"/>
      <c r="D23" s="287" t="s">
        <v>86</v>
      </c>
      <c r="E23" s="281"/>
      <c r="F23" s="282"/>
      <c r="G23" s="262"/>
      <c r="H23" s="271">
        <f>invulformulier!U75</f>
        <v>0.5</v>
      </c>
      <c r="I23" s="283"/>
      <c r="J23" s="480"/>
      <c r="L23" s="218"/>
      <c r="M23" s="218"/>
      <c r="N23" s="218"/>
      <c r="O23" s="218"/>
      <c r="P23" s="218"/>
      <c r="Q23" s="218"/>
      <c r="R23" s="218"/>
      <c r="S23" s="218"/>
      <c r="T23" s="219"/>
      <c r="U23" s="218"/>
      <c r="V23" s="218"/>
      <c r="W23" s="219"/>
      <c r="X23" s="218"/>
      <c r="Y23" s="218"/>
      <c r="Z23" s="218"/>
    </row>
    <row r="24" spans="1:27" ht="45" customHeight="1" thickBot="1" x14ac:dyDescent="0.25">
      <c r="A24" s="291">
        <v>10</v>
      </c>
      <c r="B24" s="292" t="s">
        <v>85</v>
      </c>
      <c r="C24" s="293"/>
      <c r="D24" s="294" t="s">
        <v>87</v>
      </c>
      <c r="E24" s="295"/>
      <c r="F24" s="296"/>
      <c r="G24" s="297"/>
      <c r="H24" s="298">
        <f>invulformulier!U79</f>
        <v>0.75</v>
      </c>
      <c r="I24" s="299"/>
      <c r="J24" s="480"/>
      <c r="L24" s="87"/>
      <c r="M24" s="87"/>
      <c r="N24" s="87"/>
      <c r="O24" s="87"/>
      <c r="P24" s="218"/>
      <c r="Q24" s="218"/>
      <c r="R24" s="218"/>
      <c r="S24" s="218"/>
      <c r="T24" s="219"/>
      <c r="U24" s="218"/>
      <c r="V24" s="218"/>
      <c r="W24" s="219"/>
      <c r="X24" s="218"/>
      <c r="Y24" s="218"/>
      <c r="Z24" s="218"/>
    </row>
    <row r="25" spans="1:27" x14ac:dyDescent="0.2">
      <c r="J25" s="480"/>
      <c r="L25" s="87"/>
      <c r="M25" s="87"/>
      <c r="N25" s="87"/>
      <c r="O25" s="87"/>
      <c r="P25" s="235"/>
      <c r="Q25" s="235"/>
      <c r="R25" s="235"/>
      <c r="S25" s="235"/>
      <c r="T25" s="219"/>
      <c r="U25" s="218"/>
      <c r="V25" s="218"/>
      <c r="W25" s="219"/>
      <c r="X25" s="218"/>
      <c r="Y25" s="218"/>
      <c r="Z25" s="218"/>
    </row>
    <row r="26" spans="1:27" x14ac:dyDescent="0.2">
      <c r="J26" s="480"/>
      <c r="L26" s="87"/>
      <c r="M26" s="87"/>
      <c r="N26" s="87"/>
      <c r="O26" s="87"/>
      <c r="P26" s="235"/>
      <c r="Q26" s="235"/>
      <c r="R26" s="235"/>
      <c r="S26" s="235"/>
      <c r="T26" s="219"/>
      <c r="U26" s="218"/>
      <c r="V26" s="218"/>
      <c r="W26" s="219"/>
      <c r="X26" s="218"/>
      <c r="Y26" s="218"/>
      <c r="Z26" s="218"/>
    </row>
    <row r="27" spans="1:27" x14ac:dyDescent="0.2">
      <c r="L27" s="87"/>
      <c r="M27" s="87"/>
      <c r="N27" s="87"/>
      <c r="O27" s="87"/>
      <c r="P27" s="235"/>
      <c r="Q27" s="235"/>
      <c r="R27" s="235"/>
      <c r="S27" s="235"/>
      <c r="T27" s="219"/>
      <c r="U27" s="218"/>
      <c r="V27" s="218"/>
      <c r="W27" s="219"/>
      <c r="X27" s="218"/>
      <c r="Y27" s="218"/>
      <c r="Z27" s="218"/>
    </row>
    <row r="28" spans="1:27" x14ac:dyDescent="0.2">
      <c r="L28" s="87"/>
      <c r="M28" s="87"/>
      <c r="N28" s="87"/>
      <c r="O28" s="87"/>
      <c r="P28" s="235"/>
      <c r="Q28" s="235"/>
      <c r="R28" s="235"/>
      <c r="S28" s="235"/>
      <c r="T28" s="219"/>
      <c r="U28" s="218"/>
      <c r="V28" s="218"/>
      <c r="W28" s="219"/>
      <c r="X28" s="218"/>
      <c r="Y28" s="218"/>
      <c r="Z28" s="218"/>
    </row>
    <row r="29" spans="1:27" x14ac:dyDescent="0.2">
      <c r="L29" s="87"/>
      <c r="M29" s="87"/>
      <c r="N29" s="87"/>
      <c r="O29" s="87"/>
      <c r="P29" s="235"/>
      <c r="Q29" s="235"/>
      <c r="R29" s="235"/>
      <c r="S29" s="235"/>
      <c r="T29" s="219"/>
      <c r="U29" s="218"/>
      <c r="V29" s="218"/>
      <c r="W29" s="219"/>
      <c r="X29" s="218"/>
      <c r="Y29" s="218"/>
      <c r="Z29" s="218"/>
    </row>
    <row r="30" spans="1:27" x14ac:dyDescent="0.2">
      <c r="L30" s="87"/>
      <c r="M30" s="87"/>
      <c r="N30" s="87"/>
      <c r="O30" s="87"/>
      <c r="P30" s="235"/>
      <c r="Q30" s="235"/>
      <c r="R30" s="235"/>
      <c r="S30" s="235"/>
      <c r="T30" s="219"/>
      <c r="U30" s="218"/>
      <c r="V30" s="218"/>
      <c r="W30" s="219"/>
      <c r="X30" s="218"/>
      <c r="Y30" s="218"/>
      <c r="Z30" s="218"/>
    </row>
    <row r="31" spans="1:27" x14ac:dyDescent="0.2">
      <c r="L31" s="87"/>
      <c r="M31" s="87"/>
      <c r="N31" s="87"/>
      <c r="O31" s="87"/>
      <c r="P31" s="235"/>
      <c r="Q31" s="235"/>
      <c r="R31" s="235"/>
      <c r="S31" s="235"/>
      <c r="T31" s="219"/>
      <c r="U31" s="218"/>
      <c r="V31" s="218"/>
      <c r="W31" s="219"/>
      <c r="X31" s="218"/>
      <c r="Y31" s="218"/>
      <c r="Z31" s="218"/>
    </row>
    <row r="32" spans="1:27" x14ac:dyDescent="0.2">
      <c r="L32" s="87"/>
      <c r="M32" s="87"/>
      <c r="N32" s="87"/>
      <c r="O32" s="87"/>
      <c r="P32" s="235"/>
      <c r="Q32" s="235"/>
      <c r="R32" s="235"/>
      <c r="S32" s="235"/>
      <c r="T32" s="219"/>
      <c r="U32" s="218"/>
      <c r="V32" s="218"/>
      <c r="W32" s="219"/>
      <c r="X32" s="218"/>
      <c r="Y32" s="218"/>
      <c r="Z32" s="218"/>
    </row>
    <row r="33" spans="12:26" x14ac:dyDescent="0.2">
      <c r="L33" s="218"/>
      <c r="M33" s="218"/>
      <c r="N33" s="218"/>
      <c r="O33" s="218"/>
      <c r="P33" s="218"/>
      <c r="Q33" s="218"/>
      <c r="R33" s="218"/>
      <c r="S33" s="218"/>
      <c r="T33" s="219"/>
      <c r="U33" s="218"/>
      <c r="V33" s="218"/>
      <c r="W33" s="219"/>
      <c r="X33" s="218"/>
      <c r="Y33" s="218"/>
      <c r="Z33" s="218"/>
    </row>
    <row r="34" spans="12:26" x14ac:dyDescent="0.2">
      <c r="L34" s="87"/>
      <c r="M34" s="87"/>
      <c r="N34" s="87"/>
      <c r="O34" s="87"/>
      <c r="P34" s="218"/>
      <c r="Q34" s="218"/>
      <c r="R34" s="218"/>
      <c r="S34" s="218"/>
      <c r="T34" s="219"/>
      <c r="U34" s="218"/>
      <c r="V34" s="218"/>
      <c r="W34" s="219"/>
      <c r="X34" s="218"/>
      <c r="Y34" s="218"/>
      <c r="Z34" s="218"/>
    </row>
    <row r="35" spans="12:26" x14ac:dyDescent="0.2">
      <c r="L35" s="87"/>
      <c r="M35" s="87"/>
      <c r="N35" s="87"/>
      <c r="O35" s="87"/>
      <c r="P35" s="218"/>
      <c r="Q35" s="218"/>
      <c r="R35" s="218"/>
      <c r="S35" s="218"/>
      <c r="T35" s="219"/>
      <c r="U35" s="218"/>
      <c r="V35" s="218"/>
      <c r="W35" s="219"/>
      <c r="X35" s="218"/>
      <c r="Y35" s="218"/>
      <c r="Z35" s="218"/>
    </row>
    <row r="36" spans="12:26" x14ac:dyDescent="0.2">
      <c r="L36" s="87"/>
      <c r="M36" s="87"/>
      <c r="N36" s="87"/>
      <c r="O36" s="87"/>
      <c r="P36" s="235"/>
      <c r="Q36" s="235"/>
      <c r="R36" s="235"/>
      <c r="S36" s="235"/>
      <c r="T36" s="219"/>
      <c r="U36" s="218"/>
      <c r="V36" s="218"/>
      <c r="W36" s="219"/>
      <c r="X36" s="218"/>
      <c r="Y36" s="218"/>
      <c r="Z36" s="218"/>
    </row>
    <row r="37" spans="12:26" x14ac:dyDescent="0.2">
      <c r="L37" s="87"/>
      <c r="M37" s="87"/>
      <c r="N37" s="87"/>
      <c r="O37" s="87"/>
      <c r="P37" s="235"/>
      <c r="Q37" s="235"/>
      <c r="R37" s="235"/>
      <c r="S37" s="235"/>
      <c r="T37" s="219"/>
      <c r="U37" s="218"/>
      <c r="V37" s="218"/>
      <c r="W37" s="219"/>
      <c r="X37" s="218"/>
      <c r="Y37" s="218"/>
      <c r="Z37" s="218"/>
    </row>
    <row r="38" spans="12:26" x14ac:dyDescent="0.2">
      <c r="L38" s="87"/>
      <c r="M38" s="87"/>
      <c r="N38" s="87"/>
      <c r="O38" s="87"/>
      <c r="P38" s="235"/>
      <c r="Q38" s="235"/>
      <c r="R38" s="235"/>
      <c r="S38" s="235"/>
      <c r="T38" s="219"/>
      <c r="U38" s="218"/>
      <c r="V38" s="218"/>
      <c r="W38" s="219"/>
      <c r="X38" s="218"/>
      <c r="Y38" s="218"/>
      <c r="Z38" s="218"/>
    </row>
    <row r="39" spans="12:26" x14ac:dyDescent="0.2">
      <c r="L39" s="87"/>
      <c r="M39" s="87"/>
      <c r="N39" s="87"/>
      <c r="O39" s="87"/>
      <c r="P39" s="235"/>
      <c r="Q39" s="235"/>
      <c r="R39" s="235"/>
      <c r="S39" s="235"/>
      <c r="T39" s="219"/>
      <c r="U39" s="218"/>
      <c r="V39" s="218"/>
      <c r="W39" s="219"/>
      <c r="X39" s="218"/>
      <c r="Y39" s="218"/>
      <c r="Z39" s="218"/>
    </row>
    <row r="40" spans="12:26" x14ac:dyDescent="0.2">
      <c r="L40" s="87"/>
      <c r="M40" s="87"/>
      <c r="N40" s="87"/>
      <c r="O40" s="87"/>
      <c r="P40" s="235"/>
      <c r="Q40" s="235"/>
      <c r="R40" s="235"/>
      <c r="S40" s="235"/>
      <c r="T40" s="219"/>
      <c r="U40" s="218"/>
      <c r="V40" s="218"/>
      <c r="W40" s="219"/>
      <c r="X40" s="218"/>
      <c r="Y40" s="218"/>
      <c r="Z40" s="218"/>
    </row>
    <row r="41" spans="12:26" x14ac:dyDescent="0.2">
      <c r="L41" s="87"/>
      <c r="M41" s="87"/>
      <c r="N41" s="87"/>
      <c r="O41" s="87"/>
      <c r="P41" s="235"/>
      <c r="Q41" s="235"/>
      <c r="R41" s="235"/>
      <c r="S41" s="235"/>
      <c r="T41" s="219"/>
      <c r="U41" s="218"/>
      <c r="V41" s="218"/>
      <c r="W41" s="219"/>
      <c r="X41" s="218"/>
      <c r="Y41" s="218"/>
      <c r="Z41" s="218"/>
    </row>
    <row r="42" spans="12:26" x14ac:dyDescent="0.2">
      <c r="L42" s="87"/>
      <c r="M42" s="87"/>
      <c r="N42" s="87"/>
      <c r="O42" s="87"/>
      <c r="P42" s="235"/>
      <c r="Q42" s="235"/>
      <c r="R42" s="235"/>
      <c r="S42" s="235"/>
      <c r="T42" s="219"/>
      <c r="U42" s="218"/>
      <c r="V42" s="218"/>
      <c r="W42" s="219"/>
      <c r="X42" s="218"/>
      <c r="Y42" s="218"/>
      <c r="Z42" s="218"/>
    </row>
    <row r="43" spans="12:26" x14ac:dyDescent="0.2">
      <c r="L43" s="218"/>
      <c r="M43" s="218"/>
      <c r="N43" s="218"/>
      <c r="O43" s="218"/>
      <c r="P43" s="218"/>
      <c r="Q43" s="218"/>
      <c r="R43" s="218"/>
      <c r="S43" s="218"/>
      <c r="T43" s="219"/>
      <c r="U43" s="218"/>
      <c r="V43" s="218"/>
      <c r="W43" s="219"/>
      <c r="X43" s="218"/>
      <c r="Y43" s="218"/>
      <c r="Z43" s="218"/>
    </row>
    <row r="44" spans="12:26" x14ac:dyDescent="0.2">
      <c r="L44" s="218"/>
      <c r="M44" s="218"/>
      <c r="N44" s="218"/>
      <c r="O44" s="218"/>
      <c r="P44" s="218"/>
      <c r="Q44" s="218"/>
      <c r="R44" s="218"/>
      <c r="S44" s="218"/>
      <c r="T44" s="219"/>
      <c r="U44" s="218"/>
      <c r="V44" s="218"/>
      <c r="W44" s="219"/>
      <c r="X44" s="218"/>
      <c r="Y44" s="218"/>
      <c r="Z44" s="218"/>
    </row>
    <row r="45" spans="12:26" x14ac:dyDescent="0.2">
      <c r="L45" s="218"/>
      <c r="M45" s="218"/>
      <c r="N45" s="218"/>
      <c r="O45" s="218"/>
      <c r="P45" s="218"/>
      <c r="Q45" s="218"/>
      <c r="R45" s="218"/>
      <c r="S45" s="218"/>
      <c r="T45" s="219"/>
      <c r="U45" s="218"/>
      <c r="V45" s="218"/>
      <c r="W45" s="219"/>
      <c r="X45" s="218"/>
      <c r="Y45" s="218"/>
      <c r="Z45" s="218"/>
    </row>
    <row r="46" spans="12:26" x14ac:dyDescent="0.2">
      <c r="L46" s="218"/>
      <c r="M46" s="218"/>
      <c r="N46" s="218"/>
      <c r="O46" s="218"/>
      <c r="P46" s="218"/>
      <c r="Q46" s="218"/>
      <c r="R46" s="218"/>
      <c r="S46" s="218"/>
      <c r="T46" s="219"/>
      <c r="U46" s="218"/>
      <c r="V46" s="218"/>
      <c r="W46" s="219"/>
      <c r="X46" s="218"/>
      <c r="Y46" s="218"/>
      <c r="Z46" s="218"/>
    </row>
    <row r="47" spans="12:26" x14ac:dyDescent="0.2">
      <c r="L47" s="218"/>
      <c r="M47" s="218"/>
      <c r="N47" s="218"/>
      <c r="O47" s="218"/>
      <c r="P47" s="218"/>
      <c r="Q47" s="218"/>
      <c r="R47" s="218"/>
      <c r="S47" s="218"/>
      <c r="T47" s="219"/>
      <c r="U47" s="218"/>
      <c r="V47" s="218"/>
      <c r="W47" s="219"/>
      <c r="X47" s="218"/>
      <c r="Y47" s="218"/>
      <c r="Z47" s="218"/>
    </row>
    <row r="48" spans="12:26" x14ac:dyDescent="0.2">
      <c r="L48" s="218"/>
      <c r="M48" s="218"/>
      <c r="N48" s="218"/>
      <c r="O48" s="218"/>
      <c r="P48" s="218"/>
      <c r="Q48" s="218"/>
      <c r="R48" s="218"/>
      <c r="S48" s="218"/>
      <c r="T48" s="219"/>
      <c r="U48" s="218"/>
      <c r="V48" s="218"/>
      <c r="W48" s="219"/>
      <c r="X48" s="218"/>
      <c r="Y48" s="218"/>
      <c r="Z48" s="218"/>
    </row>
    <row r="49" spans="12:26" x14ac:dyDescent="0.2">
      <c r="L49" s="218"/>
      <c r="M49" s="218"/>
      <c r="N49" s="218"/>
      <c r="O49" s="218"/>
      <c r="P49" s="218"/>
      <c r="Q49" s="218"/>
      <c r="R49" s="218"/>
      <c r="S49" s="218"/>
      <c r="T49" s="219"/>
      <c r="U49" s="218"/>
      <c r="V49" s="218"/>
      <c r="W49" s="219"/>
      <c r="X49" s="218"/>
      <c r="Y49" s="218"/>
      <c r="Z49" s="218"/>
    </row>
    <row r="50" spans="12:26" x14ac:dyDescent="0.2">
      <c r="L50" s="218"/>
      <c r="M50" s="218"/>
      <c r="N50" s="218"/>
      <c r="O50" s="218"/>
      <c r="P50" s="218"/>
      <c r="Q50" s="218"/>
      <c r="R50" s="218"/>
      <c r="S50" s="218"/>
      <c r="T50" s="219"/>
      <c r="U50" s="218"/>
      <c r="V50" s="218"/>
      <c r="W50" s="219"/>
      <c r="X50" s="218"/>
      <c r="Y50" s="218"/>
      <c r="Z50" s="218"/>
    </row>
    <row r="51" spans="12:26" x14ac:dyDescent="0.2">
      <c r="L51" s="218"/>
      <c r="M51" s="218"/>
      <c r="N51" s="218"/>
      <c r="O51" s="218"/>
      <c r="P51" s="218"/>
      <c r="Q51" s="218"/>
      <c r="R51" s="218"/>
      <c r="S51" s="218"/>
      <c r="T51" s="219"/>
      <c r="U51" s="218"/>
      <c r="V51" s="218"/>
      <c r="W51" s="219"/>
      <c r="X51" s="218"/>
      <c r="Y51" s="218"/>
      <c r="Z51" s="218"/>
    </row>
    <row r="52" spans="12:26" x14ac:dyDescent="0.2">
      <c r="L52" s="218"/>
      <c r="M52" s="218"/>
      <c r="N52" s="218"/>
      <c r="O52" s="218"/>
      <c r="P52" s="218"/>
      <c r="Q52" s="218"/>
      <c r="R52" s="218"/>
      <c r="S52" s="218"/>
      <c r="T52" s="219"/>
      <c r="U52" s="218"/>
      <c r="V52" s="218"/>
      <c r="W52" s="219"/>
      <c r="X52" s="218"/>
      <c r="Y52" s="218"/>
      <c r="Z52" s="218"/>
    </row>
    <row r="53" spans="12:26" x14ac:dyDescent="0.2">
      <c r="L53" s="218"/>
      <c r="M53" s="218"/>
      <c r="N53" s="218"/>
      <c r="O53" s="218"/>
      <c r="P53" s="218"/>
      <c r="Q53" s="218"/>
      <c r="R53" s="218"/>
      <c r="S53" s="218"/>
      <c r="T53" s="219"/>
      <c r="U53" s="218"/>
      <c r="V53" s="218"/>
      <c r="W53" s="219"/>
      <c r="X53" s="218"/>
      <c r="Y53" s="218"/>
      <c r="Z53" s="218"/>
    </row>
    <row r="54" spans="12:26" x14ac:dyDescent="0.2">
      <c r="L54" s="218"/>
      <c r="M54" s="218"/>
      <c r="N54" s="218"/>
      <c r="O54" s="218"/>
      <c r="P54" s="218"/>
      <c r="Q54" s="218"/>
      <c r="R54" s="218"/>
      <c r="S54" s="218"/>
      <c r="T54" s="219"/>
      <c r="U54" s="218"/>
      <c r="V54" s="218"/>
      <c r="W54" s="219"/>
      <c r="X54" s="218"/>
      <c r="Y54" s="218"/>
      <c r="Z54" s="218"/>
    </row>
    <row r="55" spans="12:26" x14ac:dyDescent="0.2">
      <c r="L55" s="218"/>
      <c r="M55" s="218"/>
      <c r="N55" s="218"/>
      <c r="O55" s="218"/>
      <c r="P55" s="218"/>
      <c r="Q55" s="218"/>
      <c r="R55" s="218"/>
      <c r="S55" s="218"/>
      <c r="T55" s="219"/>
      <c r="U55" s="218"/>
      <c r="V55" s="218"/>
      <c r="W55" s="219"/>
      <c r="X55" s="218"/>
      <c r="Y55" s="218"/>
      <c r="Z55" s="218"/>
    </row>
    <row r="56" spans="12:26" x14ac:dyDescent="0.2">
      <c r="L56" s="218"/>
      <c r="M56" s="218"/>
      <c r="N56" s="218"/>
      <c r="O56" s="218"/>
      <c r="P56" s="218"/>
      <c r="Q56" s="218"/>
      <c r="R56" s="218"/>
      <c r="S56" s="218"/>
      <c r="T56" s="219"/>
      <c r="U56" s="218"/>
      <c r="V56" s="218"/>
      <c r="W56" s="219"/>
      <c r="X56" s="218"/>
      <c r="Y56" s="218"/>
      <c r="Z56" s="218"/>
    </row>
    <row r="57" spans="12:26" x14ac:dyDescent="0.2">
      <c r="L57" s="218"/>
      <c r="M57" s="218"/>
      <c r="N57" s="218"/>
      <c r="O57" s="218"/>
      <c r="P57" s="218"/>
      <c r="Q57" s="218"/>
      <c r="R57" s="218"/>
      <c r="S57" s="218"/>
      <c r="T57" s="219"/>
      <c r="U57" s="218"/>
      <c r="V57" s="218"/>
      <c r="W57" s="219"/>
      <c r="X57" s="218"/>
      <c r="Y57" s="218"/>
      <c r="Z57" s="218"/>
    </row>
    <row r="58" spans="12:26" x14ac:dyDescent="0.2">
      <c r="L58" s="218"/>
      <c r="M58" s="218"/>
      <c r="N58" s="218"/>
      <c r="O58" s="218"/>
      <c r="P58" s="218"/>
      <c r="Q58" s="218"/>
      <c r="R58" s="218"/>
      <c r="S58" s="218"/>
      <c r="T58" s="219"/>
      <c r="U58" s="218"/>
      <c r="V58" s="218"/>
      <c r="W58" s="219"/>
      <c r="X58" s="218"/>
      <c r="Y58" s="218"/>
      <c r="Z58" s="218"/>
    </row>
    <row r="59" spans="12:26" x14ac:dyDescent="0.2">
      <c r="L59" s="218"/>
      <c r="M59" s="218"/>
      <c r="N59" s="218"/>
      <c r="O59" s="218"/>
      <c r="P59" s="218"/>
      <c r="Q59" s="218"/>
      <c r="R59" s="218"/>
      <c r="S59" s="218"/>
      <c r="T59" s="219"/>
      <c r="U59" s="218"/>
      <c r="V59" s="218"/>
      <c r="W59" s="219"/>
      <c r="X59" s="218"/>
      <c r="Y59" s="218"/>
      <c r="Z59" s="218"/>
    </row>
    <row r="60" spans="12:26" x14ac:dyDescent="0.2">
      <c r="L60" s="218"/>
      <c r="M60" s="218"/>
      <c r="N60" s="218"/>
      <c r="O60" s="218"/>
      <c r="P60" s="218"/>
      <c r="Q60" s="218"/>
      <c r="R60" s="218"/>
      <c r="S60" s="218"/>
      <c r="T60" s="219"/>
      <c r="U60" s="218"/>
      <c r="V60" s="218"/>
      <c r="W60" s="219"/>
      <c r="X60" s="218"/>
      <c r="Y60" s="218"/>
      <c r="Z60" s="218"/>
    </row>
    <row r="61" spans="12:26" x14ac:dyDescent="0.2">
      <c r="L61" s="218"/>
      <c r="M61" s="218"/>
      <c r="N61" s="218"/>
      <c r="O61" s="218"/>
      <c r="P61" s="218"/>
      <c r="Q61" s="218"/>
      <c r="R61" s="218"/>
      <c r="S61" s="218"/>
      <c r="T61" s="219"/>
      <c r="U61" s="218"/>
      <c r="V61" s="218"/>
      <c r="W61" s="219"/>
      <c r="X61" s="218"/>
      <c r="Y61" s="218"/>
      <c r="Z61" s="218"/>
    </row>
    <row r="62" spans="12:26" x14ac:dyDescent="0.2">
      <c r="L62" s="218"/>
      <c r="M62" s="218"/>
      <c r="N62" s="218"/>
      <c r="O62" s="218"/>
      <c r="P62" s="218"/>
      <c r="Q62" s="218"/>
      <c r="R62" s="218"/>
      <c r="S62" s="218"/>
      <c r="T62" s="219"/>
      <c r="U62" s="218"/>
      <c r="V62" s="218"/>
      <c r="W62" s="219"/>
      <c r="X62" s="218"/>
      <c r="Y62" s="218"/>
      <c r="Z62" s="218"/>
    </row>
    <row r="63" spans="12:26" x14ac:dyDescent="0.2">
      <c r="L63" s="218"/>
      <c r="M63" s="218"/>
      <c r="N63" s="218"/>
      <c r="O63" s="218"/>
      <c r="P63" s="218"/>
      <c r="Q63" s="218"/>
      <c r="R63" s="218"/>
      <c r="S63" s="218"/>
      <c r="T63" s="219"/>
      <c r="U63" s="218"/>
      <c r="V63" s="218"/>
      <c r="W63" s="219"/>
      <c r="X63" s="218"/>
      <c r="Y63" s="218"/>
      <c r="Z63" s="218"/>
    </row>
    <row r="64" spans="12:26" x14ac:dyDescent="0.2">
      <c r="L64" s="218"/>
      <c r="M64" s="218"/>
      <c r="N64" s="218"/>
      <c r="O64" s="218"/>
      <c r="P64" s="218"/>
      <c r="Q64" s="218"/>
      <c r="R64" s="218"/>
      <c r="S64" s="218"/>
      <c r="T64" s="219"/>
      <c r="U64" s="218"/>
      <c r="V64" s="218"/>
      <c r="W64" s="219"/>
      <c r="X64" s="218"/>
      <c r="Y64" s="218"/>
      <c r="Z64" s="218"/>
    </row>
    <row r="65" spans="12:26" x14ac:dyDescent="0.2">
      <c r="L65" s="218"/>
      <c r="M65" s="218"/>
      <c r="N65" s="218"/>
      <c r="O65" s="218"/>
      <c r="P65" s="218"/>
      <c r="Q65" s="218"/>
      <c r="R65" s="218"/>
      <c r="S65" s="218"/>
      <c r="T65" s="219"/>
      <c r="U65" s="218"/>
      <c r="V65" s="218"/>
      <c r="W65" s="219"/>
      <c r="X65" s="218"/>
      <c r="Y65" s="218"/>
      <c r="Z65" s="218"/>
    </row>
    <row r="66" spans="12:26" x14ac:dyDescent="0.2">
      <c r="L66" s="218"/>
      <c r="M66" s="218"/>
      <c r="N66" s="218"/>
      <c r="O66" s="218"/>
      <c r="P66" s="218"/>
      <c r="Q66" s="218"/>
      <c r="R66" s="218"/>
      <c r="S66" s="218"/>
      <c r="T66" s="219"/>
      <c r="U66" s="218"/>
      <c r="V66" s="218"/>
      <c r="W66" s="219"/>
      <c r="X66" s="218"/>
      <c r="Y66" s="218"/>
      <c r="Z66" s="218"/>
    </row>
    <row r="67" spans="12:26" x14ac:dyDescent="0.2">
      <c r="L67" s="218"/>
      <c r="M67" s="218"/>
      <c r="N67" s="218"/>
      <c r="O67" s="218"/>
      <c r="P67" s="218"/>
      <c r="Q67" s="218"/>
      <c r="R67" s="218"/>
      <c r="S67" s="218"/>
      <c r="T67" s="219"/>
      <c r="U67" s="218"/>
      <c r="V67" s="218"/>
      <c r="W67" s="219"/>
      <c r="X67" s="218"/>
      <c r="Y67" s="218"/>
      <c r="Z67" s="218"/>
    </row>
    <row r="68" spans="12:26" x14ac:dyDescent="0.2">
      <c r="L68" s="218"/>
      <c r="M68" s="218"/>
      <c r="N68" s="218"/>
      <c r="O68" s="218"/>
      <c r="P68" s="218"/>
      <c r="Q68" s="218"/>
      <c r="R68" s="218"/>
      <c r="S68" s="218"/>
      <c r="T68" s="219"/>
      <c r="U68" s="218"/>
      <c r="V68" s="218"/>
      <c r="W68" s="219"/>
      <c r="X68" s="218"/>
      <c r="Y68" s="218"/>
      <c r="Z68" s="218"/>
    </row>
    <row r="69" spans="12:26" x14ac:dyDescent="0.2">
      <c r="L69" s="218"/>
      <c r="M69" s="218"/>
      <c r="N69" s="218"/>
      <c r="O69" s="218"/>
      <c r="P69" s="218"/>
      <c r="Q69" s="218"/>
      <c r="R69" s="218"/>
      <c r="S69" s="218"/>
      <c r="T69" s="219"/>
      <c r="U69" s="218"/>
      <c r="V69" s="218"/>
      <c r="W69" s="219"/>
      <c r="X69" s="218"/>
      <c r="Y69" s="218"/>
      <c r="Z69" s="218"/>
    </row>
    <row r="70" spans="12:26" x14ac:dyDescent="0.2">
      <c r="L70" s="218"/>
      <c r="M70" s="218"/>
      <c r="N70" s="218"/>
      <c r="O70" s="218"/>
      <c r="P70" s="218"/>
      <c r="Q70" s="218"/>
      <c r="R70" s="218"/>
      <c r="S70" s="218"/>
      <c r="T70" s="219"/>
      <c r="U70" s="218"/>
      <c r="V70" s="218"/>
      <c r="W70" s="219"/>
      <c r="X70" s="218"/>
      <c r="Y70" s="218"/>
      <c r="Z70" s="218"/>
    </row>
    <row r="71" spans="12:26" x14ac:dyDescent="0.2">
      <c r="L71" s="218"/>
      <c r="M71" s="218"/>
      <c r="N71" s="218"/>
      <c r="O71" s="218"/>
      <c r="P71" s="218"/>
      <c r="Q71" s="218"/>
      <c r="R71" s="218"/>
      <c r="S71" s="218"/>
      <c r="T71" s="219"/>
      <c r="U71" s="218"/>
      <c r="V71" s="218"/>
      <c r="W71" s="219"/>
      <c r="X71" s="218"/>
      <c r="Y71" s="218"/>
      <c r="Z71" s="218"/>
    </row>
    <row r="72" spans="12:26" x14ac:dyDescent="0.2">
      <c r="L72" s="218"/>
      <c r="M72" s="218"/>
      <c r="N72" s="218"/>
      <c r="O72" s="218"/>
      <c r="P72" s="218"/>
      <c r="Q72" s="218"/>
      <c r="R72" s="218"/>
      <c r="S72" s="218"/>
      <c r="T72" s="219"/>
      <c r="U72" s="218"/>
      <c r="V72" s="218"/>
      <c r="W72" s="219"/>
      <c r="X72" s="218"/>
      <c r="Y72" s="218"/>
      <c r="Z72" s="218"/>
    </row>
    <row r="73" spans="12:26" x14ac:dyDescent="0.2">
      <c r="L73" s="218"/>
      <c r="M73" s="218"/>
      <c r="N73" s="218"/>
      <c r="O73" s="218"/>
      <c r="P73" s="218"/>
      <c r="Q73" s="218"/>
      <c r="R73" s="218"/>
      <c r="S73" s="218"/>
      <c r="T73" s="219"/>
      <c r="U73" s="218"/>
      <c r="V73" s="218"/>
      <c r="W73" s="219"/>
      <c r="X73" s="218"/>
      <c r="Y73" s="218"/>
      <c r="Z73" s="218"/>
    </row>
    <row r="74" spans="12:26" x14ac:dyDescent="0.2">
      <c r="L74" s="218"/>
      <c r="M74" s="218"/>
      <c r="N74" s="218"/>
      <c r="O74" s="218"/>
      <c r="P74" s="218"/>
      <c r="Q74" s="218"/>
      <c r="R74" s="218"/>
      <c r="S74" s="218"/>
      <c r="T74" s="219"/>
      <c r="U74" s="218"/>
      <c r="V74" s="218"/>
      <c r="W74" s="219"/>
      <c r="X74" s="218"/>
      <c r="Y74" s="218"/>
      <c r="Z74" s="218"/>
    </row>
    <row r="75" spans="12:26" x14ac:dyDescent="0.2">
      <c r="L75" s="218"/>
      <c r="M75" s="218"/>
      <c r="N75" s="218"/>
      <c r="O75" s="218"/>
      <c r="P75" s="218"/>
      <c r="Q75" s="218"/>
      <c r="R75" s="218"/>
      <c r="S75" s="218"/>
      <c r="T75" s="219"/>
      <c r="U75" s="218"/>
      <c r="V75" s="218"/>
      <c r="W75" s="219"/>
      <c r="X75" s="218"/>
      <c r="Y75" s="218"/>
      <c r="Z75" s="218"/>
    </row>
    <row r="76" spans="12:26" x14ac:dyDescent="0.2">
      <c r="L76" s="218"/>
      <c r="M76" s="218"/>
      <c r="N76" s="218"/>
      <c r="O76" s="218"/>
      <c r="P76" s="218"/>
      <c r="Q76" s="218"/>
      <c r="R76" s="218"/>
      <c r="S76" s="218"/>
      <c r="T76" s="219"/>
      <c r="U76" s="218"/>
      <c r="V76" s="218"/>
      <c r="W76" s="219"/>
      <c r="X76" s="218"/>
      <c r="Y76" s="218"/>
      <c r="Z76" s="218"/>
    </row>
    <row r="77" spans="12:26" x14ac:dyDescent="0.2">
      <c r="L77" s="218"/>
      <c r="M77" s="218"/>
      <c r="N77" s="218"/>
      <c r="O77" s="218"/>
      <c r="P77" s="218"/>
      <c r="Q77" s="218"/>
      <c r="R77" s="218"/>
      <c r="S77" s="218"/>
      <c r="T77" s="219"/>
      <c r="U77" s="218"/>
      <c r="V77" s="218"/>
      <c r="W77" s="219"/>
      <c r="X77" s="218"/>
      <c r="Y77" s="218"/>
      <c r="Z77" s="218"/>
    </row>
    <row r="78" spans="12:26" x14ac:dyDescent="0.2">
      <c r="L78" s="218"/>
      <c r="M78" s="218"/>
      <c r="N78" s="218"/>
      <c r="O78" s="218"/>
      <c r="P78" s="218"/>
      <c r="Q78" s="218"/>
      <c r="R78" s="218"/>
      <c r="S78" s="218"/>
      <c r="T78" s="219"/>
      <c r="U78" s="218"/>
      <c r="V78" s="218"/>
      <c r="W78" s="219"/>
      <c r="X78" s="218"/>
      <c r="Y78" s="218"/>
      <c r="Z78" s="218"/>
    </row>
    <row r="79" spans="12:26" x14ac:dyDescent="0.2">
      <c r="L79" s="218"/>
      <c r="M79" s="218"/>
      <c r="N79" s="218"/>
      <c r="O79" s="218"/>
      <c r="P79" s="218"/>
      <c r="Q79" s="218"/>
      <c r="R79" s="218"/>
      <c r="S79" s="218"/>
      <c r="T79" s="219"/>
      <c r="U79" s="218"/>
      <c r="V79" s="218"/>
      <c r="W79" s="219"/>
      <c r="X79" s="218"/>
      <c r="Y79" s="218"/>
      <c r="Z79" s="218"/>
    </row>
    <row r="80" spans="12:26" x14ac:dyDescent="0.2">
      <c r="L80" s="218"/>
      <c r="M80" s="218"/>
      <c r="N80" s="218"/>
      <c r="O80" s="218"/>
      <c r="P80" s="218"/>
      <c r="Q80" s="218"/>
      <c r="R80" s="218"/>
      <c r="S80" s="218"/>
      <c r="T80" s="219"/>
      <c r="U80" s="218"/>
      <c r="V80" s="218"/>
      <c r="W80" s="219"/>
      <c r="X80" s="218"/>
      <c r="Y80" s="218"/>
      <c r="Z80" s="218"/>
    </row>
    <row r="81" spans="12:26" x14ac:dyDescent="0.2">
      <c r="L81" s="218"/>
      <c r="M81" s="218"/>
      <c r="N81" s="218"/>
      <c r="O81" s="218"/>
      <c r="P81" s="218"/>
      <c r="Q81" s="218"/>
      <c r="R81" s="218"/>
      <c r="S81" s="218"/>
      <c r="T81" s="219"/>
      <c r="U81" s="218"/>
      <c r="V81" s="218"/>
      <c r="W81" s="219"/>
      <c r="X81" s="218"/>
      <c r="Y81" s="218"/>
      <c r="Z81" s="218"/>
    </row>
    <row r="82" spans="12:26" x14ac:dyDescent="0.2">
      <c r="L82" s="218"/>
      <c r="M82" s="218"/>
      <c r="N82" s="218"/>
      <c r="O82" s="218"/>
      <c r="P82" s="218"/>
      <c r="Q82" s="218"/>
      <c r="R82" s="218"/>
      <c r="S82" s="218"/>
      <c r="T82" s="219"/>
      <c r="U82" s="218"/>
      <c r="V82" s="218"/>
      <c r="W82" s="219"/>
      <c r="X82" s="218"/>
      <c r="Y82" s="218"/>
      <c r="Z82" s="218"/>
    </row>
    <row r="83" spans="12:26" x14ac:dyDescent="0.2">
      <c r="L83" s="218"/>
      <c r="M83" s="218"/>
      <c r="N83" s="218"/>
      <c r="O83" s="218"/>
      <c r="P83" s="218"/>
      <c r="Q83" s="218"/>
      <c r="R83" s="218"/>
      <c r="S83" s="218"/>
      <c r="T83" s="219"/>
      <c r="U83" s="218"/>
      <c r="V83" s="218"/>
      <c r="W83" s="219"/>
      <c r="X83" s="218"/>
      <c r="Y83" s="218"/>
      <c r="Z83" s="218"/>
    </row>
    <row r="84" spans="12:26" x14ac:dyDescent="0.2">
      <c r="L84" s="218"/>
      <c r="M84" s="218"/>
      <c r="N84" s="218"/>
      <c r="O84" s="218"/>
      <c r="P84" s="218"/>
      <c r="Q84" s="218"/>
      <c r="R84" s="218"/>
      <c r="S84" s="218"/>
      <c r="T84" s="219"/>
      <c r="U84" s="218"/>
      <c r="V84" s="218"/>
      <c r="W84" s="219"/>
      <c r="X84" s="218"/>
      <c r="Y84" s="218"/>
      <c r="Z84" s="218"/>
    </row>
    <row r="85" spans="12:26" x14ac:dyDescent="0.2">
      <c r="L85" s="218"/>
      <c r="M85" s="218"/>
      <c r="N85" s="218"/>
      <c r="O85" s="218"/>
      <c r="P85" s="218"/>
      <c r="Q85" s="218"/>
      <c r="R85" s="218"/>
      <c r="S85" s="218"/>
      <c r="T85" s="219"/>
      <c r="U85" s="218"/>
      <c r="V85" s="218"/>
      <c r="W85" s="219"/>
      <c r="X85" s="218"/>
      <c r="Y85" s="218"/>
      <c r="Z85" s="218"/>
    </row>
    <row r="86" spans="12:26" x14ac:dyDescent="0.2">
      <c r="L86" s="218"/>
      <c r="M86" s="218"/>
      <c r="N86" s="218"/>
      <c r="O86" s="218"/>
      <c r="P86" s="218"/>
      <c r="Q86" s="218"/>
      <c r="R86" s="218"/>
      <c r="S86" s="218"/>
      <c r="T86" s="219"/>
      <c r="U86" s="218"/>
      <c r="V86" s="218"/>
      <c r="W86" s="219"/>
      <c r="X86" s="218"/>
      <c r="Y86" s="218"/>
      <c r="Z86" s="218"/>
    </row>
    <row r="87" spans="12:26" x14ac:dyDescent="0.2">
      <c r="L87" s="218"/>
      <c r="M87" s="218"/>
      <c r="N87" s="218"/>
      <c r="O87" s="218"/>
      <c r="P87" s="218"/>
      <c r="Q87" s="218"/>
      <c r="R87" s="218"/>
      <c r="S87" s="218"/>
      <c r="T87" s="219"/>
      <c r="U87" s="218"/>
      <c r="V87" s="218"/>
      <c r="W87" s="219"/>
      <c r="X87" s="218"/>
      <c r="Y87" s="218"/>
      <c r="Z87" s="218"/>
    </row>
    <row r="88" spans="12:26" x14ac:dyDescent="0.2">
      <c r="L88" s="218"/>
      <c r="M88" s="218"/>
      <c r="N88" s="218"/>
      <c r="O88" s="218"/>
      <c r="P88" s="218"/>
      <c r="Q88" s="218"/>
      <c r="R88" s="218"/>
      <c r="S88" s="218"/>
      <c r="T88" s="219"/>
      <c r="U88" s="218"/>
      <c r="V88" s="218"/>
      <c r="W88" s="219"/>
      <c r="X88" s="218"/>
      <c r="Y88" s="218"/>
      <c r="Z88" s="218"/>
    </row>
    <row r="89" spans="12:26" x14ac:dyDescent="0.2">
      <c r="L89" s="218"/>
      <c r="M89" s="218"/>
      <c r="N89" s="218"/>
      <c r="O89" s="218"/>
      <c r="P89" s="218"/>
      <c r="Q89" s="218"/>
      <c r="R89" s="218"/>
      <c r="S89" s="218"/>
      <c r="T89" s="219"/>
      <c r="U89" s="218"/>
      <c r="V89" s="218"/>
      <c r="W89" s="219"/>
      <c r="X89" s="218"/>
      <c r="Y89" s="218"/>
      <c r="Z89" s="218"/>
    </row>
    <row r="90" spans="12:26" x14ac:dyDescent="0.2">
      <c r="L90" s="218"/>
      <c r="M90" s="218"/>
      <c r="N90" s="218"/>
      <c r="O90" s="218"/>
      <c r="P90" s="218"/>
      <c r="Q90" s="218"/>
      <c r="R90" s="218"/>
      <c r="S90" s="218"/>
      <c r="T90" s="219"/>
      <c r="U90" s="218"/>
      <c r="V90" s="218"/>
      <c r="W90" s="219"/>
      <c r="X90" s="218"/>
      <c r="Y90" s="218"/>
      <c r="Z90" s="218"/>
    </row>
    <row r="91" spans="12:26" x14ac:dyDescent="0.2">
      <c r="L91" s="218"/>
      <c r="M91" s="218"/>
      <c r="N91" s="218"/>
      <c r="O91" s="218"/>
      <c r="P91" s="218"/>
      <c r="Q91" s="218"/>
      <c r="R91" s="218"/>
      <c r="S91" s="218"/>
      <c r="T91" s="219"/>
      <c r="U91" s="218"/>
      <c r="V91" s="218"/>
      <c r="W91" s="219"/>
      <c r="X91" s="218"/>
      <c r="Y91" s="218"/>
      <c r="Z91" s="218"/>
    </row>
    <row r="92" spans="12:26" x14ac:dyDescent="0.2">
      <c r="L92" s="218"/>
      <c r="M92" s="218"/>
      <c r="N92" s="218"/>
      <c r="O92" s="218"/>
      <c r="P92" s="218"/>
      <c r="Q92" s="218"/>
      <c r="R92" s="218"/>
      <c r="S92" s="218"/>
      <c r="T92" s="219"/>
      <c r="U92" s="218"/>
      <c r="V92" s="218"/>
      <c r="W92" s="219"/>
      <c r="X92" s="218"/>
      <c r="Y92" s="218"/>
      <c r="Z92" s="218"/>
    </row>
    <row r="93" spans="12:26" x14ac:dyDescent="0.2">
      <c r="L93" s="218"/>
      <c r="M93" s="218"/>
      <c r="N93" s="218"/>
      <c r="O93" s="218"/>
      <c r="P93" s="218"/>
      <c r="Q93" s="218"/>
      <c r="R93" s="218"/>
      <c r="S93" s="218"/>
      <c r="T93" s="219"/>
      <c r="U93" s="218"/>
      <c r="V93" s="218"/>
      <c r="W93" s="219"/>
      <c r="X93" s="218"/>
      <c r="Y93" s="218"/>
      <c r="Z93" s="218"/>
    </row>
    <row r="94" spans="12:26" x14ac:dyDescent="0.2">
      <c r="L94" s="218"/>
      <c r="M94" s="218"/>
      <c r="N94" s="218"/>
      <c r="O94" s="218"/>
      <c r="P94" s="218"/>
      <c r="Q94" s="218"/>
      <c r="R94" s="218"/>
      <c r="S94" s="218"/>
      <c r="T94" s="219"/>
      <c r="U94" s="218"/>
      <c r="V94" s="218"/>
      <c r="W94" s="219"/>
      <c r="X94" s="218"/>
      <c r="Y94" s="218"/>
      <c r="Z94" s="218"/>
    </row>
    <row r="95" spans="12:26" x14ac:dyDescent="0.2">
      <c r="L95" s="218"/>
      <c r="M95" s="218"/>
      <c r="N95" s="218"/>
      <c r="O95" s="218"/>
      <c r="P95" s="218"/>
      <c r="Q95" s="218"/>
      <c r="R95" s="218"/>
      <c r="S95" s="218"/>
      <c r="T95" s="219"/>
      <c r="U95" s="218"/>
      <c r="V95" s="218"/>
      <c r="W95" s="219"/>
      <c r="X95" s="218"/>
      <c r="Y95" s="218"/>
      <c r="Z95" s="218"/>
    </row>
    <row r="96" spans="12:26" x14ac:dyDescent="0.2">
      <c r="L96" s="218"/>
      <c r="M96" s="218"/>
      <c r="N96" s="218"/>
      <c r="O96" s="218"/>
      <c r="P96" s="218"/>
      <c r="Q96" s="218"/>
      <c r="R96" s="218"/>
      <c r="S96" s="218"/>
      <c r="T96" s="219"/>
      <c r="U96" s="218"/>
      <c r="V96" s="218"/>
      <c r="W96" s="219"/>
      <c r="X96" s="218"/>
      <c r="Y96" s="218"/>
      <c r="Z96" s="218"/>
    </row>
    <row r="97" spans="12:26" x14ac:dyDescent="0.2">
      <c r="L97" s="218"/>
      <c r="M97" s="218"/>
      <c r="N97" s="218"/>
      <c r="O97" s="218"/>
      <c r="P97" s="218"/>
      <c r="Q97" s="218"/>
      <c r="R97" s="218"/>
      <c r="S97" s="218"/>
      <c r="T97" s="219"/>
      <c r="U97" s="218"/>
      <c r="V97" s="218"/>
      <c r="W97" s="219"/>
      <c r="X97" s="218"/>
      <c r="Y97" s="218"/>
      <c r="Z97" s="218"/>
    </row>
    <row r="98" spans="12:26" x14ac:dyDescent="0.2">
      <c r="L98" s="218"/>
      <c r="M98" s="218"/>
      <c r="N98" s="218"/>
      <c r="O98" s="218"/>
      <c r="P98" s="218"/>
      <c r="Q98" s="218"/>
      <c r="R98" s="218"/>
      <c r="S98" s="218"/>
      <c r="T98" s="219"/>
      <c r="U98" s="218"/>
      <c r="V98" s="218"/>
      <c r="W98" s="219"/>
      <c r="X98" s="218"/>
      <c r="Y98" s="218"/>
      <c r="Z98" s="218"/>
    </row>
    <row r="99" spans="12:26" x14ac:dyDescent="0.2">
      <c r="L99" s="218"/>
      <c r="M99" s="218"/>
      <c r="N99" s="218"/>
      <c r="O99" s="218"/>
      <c r="P99" s="218"/>
      <c r="Q99" s="218"/>
      <c r="R99" s="218"/>
      <c r="S99" s="218"/>
      <c r="T99" s="219"/>
      <c r="U99" s="218"/>
      <c r="V99" s="218"/>
      <c r="W99" s="219"/>
      <c r="X99" s="218"/>
      <c r="Y99" s="218"/>
      <c r="Z99" s="218"/>
    </row>
    <row r="100" spans="12:26" x14ac:dyDescent="0.2">
      <c r="L100" s="218"/>
      <c r="M100" s="218"/>
      <c r="N100" s="218"/>
      <c r="O100" s="218"/>
      <c r="P100" s="218"/>
      <c r="Q100" s="218"/>
      <c r="R100" s="218"/>
      <c r="S100" s="218"/>
      <c r="T100" s="219"/>
      <c r="U100" s="218"/>
      <c r="V100" s="218"/>
      <c r="W100" s="219"/>
      <c r="X100" s="218"/>
      <c r="Y100" s="218"/>
      <c r="Z100" s="218"/>
    </row>
    <row r="101" spans="12:26" x14ac:dyDescent="0.2">
      <c r="L101" s="218"/>
      <c r="M101" s="218"/>
      <c r="N101" s="218"/>
      <c r="O101" s="218"/>
      <c r="P101" s="218"/>
      <c r="Q101" s="218"/>
      <c r="R101" s="218"/>
      <c r="S101" s="218"/>
      <c r="T101" s="219"/>
      <c r="U101" s="218"/>
      <c r="V101" s="218"/>
      <c r="W101" s="219"/>
      <c r="X101" s="218"/>
      <c r="Y101" s="218"/>
      <c r="Z101" s="218"/>
    </row>
    <row r="102" spans="12:26" x14ac:dyDescent="0.2">
      <c r="L102" s="218"/>
      <c r="M102" s="218"/>
      <c r="N102" s="218"/>
      <c r="O102" s="218"/>
      <c r="P102" s="218"/>
      <c r="Q102" s="218"/>
      <c r="R102" s="218"/>
      <c r="S102" s="218"/>
      <c r="T102" s="219"/>
      <c r="U102" s="218"/>
      <c r="V102" s="218"/>
      <c r="W102" s="219"/>
      <c r="X102" s="218"/>
      <c r="Y102" s="218"/>
      <c r="Z102" s="218"/>
    </row>
    <row r="103" spans="12:26" x14ac:dyDescent="0.2">
      <c r="L103" s="218"/>
      <c r="M103" s="218"/>
      <c r="N103" s="218"/>
      <c r="O103" s="218"/>
      <c r="P103" s="218"/>
      <c r="Q103" s="218"/>
      <c r="R103" s="218"/>
      <c r="S103" s="218"/>
      <c r="T103" s="219"/>
      <c r="U103" s="218"/>
      <c r="V103" s="218"/>
      <c r="W103" s="219"/>
      <c r="X103" s="218"/>
      <c r="Y103" s="218"/>
      <c r="Z103" s="218"/>
    </row>
    <row r="104" spans="12:26" x14ac:dyDescent="0.2">
      <c r="L104" s="218"/>
      <c r="M104" s="218"/>
      <c r="N104" s="218"/>
      <c r="O104" s="218"/>
      <c r="P104" s="218"/>
      <c r="Q104" s="218"/>
      <c r="R104" s="218"/>
      <c r="S104" s="218"/>
      <c r="T104" s="219"/>
      <c r="U104" s="218"/>
      <c r="V104" s="218"/>
      <c r="W104" s="219"/>
      <c r="X104" s="218"/>
      <c r="Y104" s="218"/>
      <c r="Z104" s="218"/>
    </row>
    <row r="105" spans="12:26" x14ac:dyDescent="0.2">
      <c r="L105" s="218"/>
      <c r="M105" s="218"/>
      <c r="N105" s="218"/>
      <c r="O105" s="218"/>
      <c r="P105" s="218"/>
      <c r="Q105" s="218"/>
      <c r="R105" s="218"/>
      <c r="S105" s="218"/>
      <c r="T105" s="219"/>
      <c r="U105" s="218"/>
      <c r="V105" s="218"/>
      <c r="W105" s="219"/>
      <c r="X105" s="218"/>
      <c r="Y105" s="218"/>
      <c r="Z105" s="218"/>
    </row>
    <row r="106" spans="12:26" x14ac:dyDescent="0.2">
      <c r="L106" s="218"/>
      <c r="M106" s="218"/>
      <c r="N106" s="218"/>
      <c r="O106" s="218"/>
      <c r="P106" s="218"/>
      <c r="Q106" s="218"/>
      <c r="R106" s="218"/>
      <c r="S106" s="218"/>
      <c r="T106" s="219"/>
      <c r="U106" s="218"/>
      <c r="V106" s="218"/>
      <c r="W106" s="219"/>
      <c r="X106" s="218"/>
      <c r="Y106" s="218"/>
      <c r="Z106" s="218"/>
    </row>
    <row r="107" spans="12:26" x14ac:dyDescent="0.2">
      <c r="L107" s="218"/>
      <c r="M107" s="218"/>
      <c r="N107" s="218"/>
      <c r="O107" s="218"/>
      <c r="P107" s="218"/>
      <c r="Q107" s="218"/>
      <c r="R107" s="218"/>
      <c r="S107" s="218"/>
      <c r="T107" s="219"/>
      <c r="U107" s="218"/>
      <c r="V107" s="218"/>
      <c r="W107" s="219"/>
      <c r="X107" s="218"/>
      <c r="Y107" s="218"/>
      <c r="Z107" s="218"/>
    </row>
    <row r="108" spans="12:26" x14ac:dyDescent="0.2">
      <c r="L108" s="218"/>
      <c r="M108" s="218"/>
      <c r="N108" s="218"/>
      <c r="O108" s="218"/>
      <c r="P108" s="218"/>
      <c r="Q108" s="218"/>
      <c r="R108" s="218"/>
      <c r="S108" s="218"/>
      <c r="T108" s="219"/>
      <c r="U108" s="218"/>
      <c r="V108" s="218"/>
      <c r="W108" s="219"/>
      <c r="X108" s="218"/>
      <c r="Y108" s="218"/>
      <c r="Z108" s="218"/>
    </row>
    <row r="109" spans="12:26" x14ac:dyDescent="0.2">
      <c r="L109" s="218"/>
      <c r="M109" s="218"/>
      <c r="N109" s="218"/>
      <c r="O109" s="218"/>
      <c r="P109" s="218"/>
      <c r="Q109" s="218"/>
      <c r="R109" s="218"/>
      <c r="S109" s="218"/>
      <c r="T109" s="219"/>
      <c r="U109" s="218"/>
      <c r="V109" s="218"/>
      <c r="W109" s="219"/>
      <c r="X109" s="218"/>
      <c r="Y109" s="218"/>
      <c r="Z109" s="218"/>
    </row>
    <row r="110" spans="12:26" x14ac:dyDescent="0.2">
      <c r="L110" s="218"/>
      <c r="M110" s="218"/>
      <c r="N110" s="218"/>
      <c r="O110" s="218"/>
      <c r="P110" s="218"/>
      <c r="Q110" s="218"/>
      <c r="R110" s="218"/>
      <c r="S110" s="218"/>
      <c r="T110" s="219"/>
      <c r="U110" s="218"/>
      <c r="V110" s="218"/>
      <c r="W110" s="219"/>
      <c r="X110" s="218"/>
      <c r="Y110" s="218"/>
      <c r="Z110" s="218"/>
    </row>
    <row r="111" spans="12:26" x14ac:dyDescent="0.2">
      <c r="L111" s="218"/>
      <c r="M111" s="218"/>
      <c r="N111" s="218"/>
      <c r="O111" s="218"/>
      <c r="P111" s="218"/>
      <c r="Q111" s="218"/>
      <c r="R111" s="218"/>
      <c r="S111" s="218"/>
      <c r="T111" s="219"/>
      <c r="U111" s="218"/>
      <c r="V111" s="218"/>
      <c r="W111" s="219"/>
      <c r="X111" s="218"/>
      <c r="Y111" s="218"/>
      <c r="Z111" s="218"/>
    </row>
    <row r="112" spans="12:26" x14ac:dyDescent="0.2">
      <c r="L112" s="218"/>
      <c r="M112" s="218"/>
      <c r="N112" s="218"/>
      <c r="O112" s="218"/>
      <c r="P112" s="218"/>
      <c r="Q112" s="218"/>
      <c r="R112" s="218"/>
      <c r="S112" s="218"/>
      <c r="T112" s="219"/>
      <c r="U112" s="218"/>
      <c r="V112" s="218"/>
      <c r="W112" s="219"/>
      <c r="X112" s="218"/>
      <c r="Y112" s="218"/>
      <c r="Z112" s="218"/>
    </row>
    <row r="113" spans="12:26" x14ac:dyDescent="0.2">
      <c r="L113" s="218"/>
      <c r="M113" s="218"/>
      <c r="N113" s="218"/>
      <c r="O113" s="218"/>
      <c r="P113" s="218"/>
      <c r="Q113" s="218"/>
      <c r="R113" s="218"/>
      <c r="S113" s="218"/>
      <c r="T113" s="219"/>
      <c r="U113" s="218"/>
      <c r="V113" s="218"/>
      <c r="W113" s="219"/>
      <c r="X113" s="218"/>
      <c r="Y113" s="218"/>
      <c r="Z113" s="218"/>
    </row>
    <row r="114" spans="12:26" x14ac:dyDescent="0.2">
      <c r="L114" s="218"/>
      <c r="M114" s="218"/>
      <c r="N114" s="218"/>
      <c r="O114" s="218"/>
      <c r="P114" s="218"/>
      <c r="Q114" s="218"/>
      <c r="R114" s="218"/>
      <c r="S114" s="218"/>
      <c r="T114" s="219"/>
      <c r="U114" s="218"/>
      <c r="V114" s="218"/>
      <c r="W114" s="219"/>
      <c r="X114" s="218"/>
      <c r="Y114" s="218"/>
      <c r="Z114" s="218"/>
    </row>
    <row r="115" spans="12:26" x14ac:dyDescent="0.2">
      <c r="L115" s="218"/>
      <c r="M115" s="218"/>
      <c r="N115" s="218"/>
      <c r="O115" s="218"/>
      <c r="P115" s="218"/>
      <c r="Q115" s="218"/>
      <c r="R115" s="218"/>
      <c r="S115" s="218"/>
      <c r="T115" s="219"/>
      <c r="U115" s="218"/>
      <c r="V115" s="218"/>
      <c r="W115" s="219"/>
      <c r="X115" s="218"/>
      <c r="Y115" s="218"/>
      <c r="Z115" s="218"/>
    </row>
    <row r="116" spans="12:26" x14ac:dyDescent="0.2">
      <c r="L116" s="218"/>
      <c r="M116" s="218"/>
      <c r="N116" s="218"/>
      <c r="O116" s="218"/>
      <c r="P116" s="218"/>
      <c r="Q116" s="218"/>
      <c r="R116" s="218"/>
      <c r="S116" s="218"/>
      <c r="T116" s="219"/>
      <c r="U116" s="218"/>
      <c r="V116" s="218"/>
      <c r="W116" s="219"/>
      <c r="X116" s="218"/>
      <c r="Y116" s="218"/>
      <c r="Z116" s="218"/>
    </row>
    <row r="117" spans="12:26" x14ac:dyDescent="0.2">
      <c r="L117" s="218"/>
      <c r="M117" s="218"/>
      <c r="N117" s="218"/>
      <c r="O117" s="218"/>
      <c r="P117" s="218"/>
      <c r="Q117" s="218"/>
      <c r="R117" s="218"/>
      <c r="S117" s="218"/>
      <c r="T117" s="219"/>
      <c r="U117" s="218"/>
      <c r="V117" s="218"/>
      <c r="W117" s="219"/>
      <c r="X117" s="218"/>
      <c r="Y117" s="218"/>
      <c r="Z117" s="218"/>
    </row>
    <row r="118" spans="12:26" x14ac:dyDescent="0.2">
      <c r="L118" s="218"/>
      <c r="M118" s="218"/>
      <c r="N118" s="218"/>
      <c r="O118" s="218"/>
      <c r="P118" s="218"/>
      <c r="Q118" s="218"/>
      <c r="R118" s="218"/>
      <c r="S118" s="218"/>
      <c r="T118" s="219"/>
      <c r="U118" s="218"/>
      <c r="V118" s="218"/>
      <c r="W118" s="219"/>
      <c r="X118" s="218"/>
      <c r="Y118" s="218"/>
      <c r="Z118" s="218"/>
    </row>
    <row r="119" spans="12:26" x14ac:dyDescent="0.2">
      <c r="L119" s="218"/>
      <c r="M119" s="218"/>
      <c r="N119" s="218"/>
      <c r="O119" s="218"/>
      <c r="P119" s="218"/>
      <c r="Q119" s="218"/>
      <c r="R119" s="218"/>
      <c r="S119" s="218"/>
      <c r="T119" s="219"/>
      <c r="U119" s="218"/>
      <c r="V119" s="218"/>
      <c r="W119" s="219"/>
      <c r="X119" s="218"/>
      <c r="Y119" s="218"/>
      <c r="Z119" s="218"/>
    </row>
    <row r="120" spans="12:26" x14ac:dyDescent="0.2">
      <c r="L120" s="218"/>
      <c r="M120" s="218"/>
      <c r="N120" s="218"/>
      <c r="O120" s="218"/>
      <c r="P120" s="218"/>
      <c r="Q120" s="218"/>
      <c r="R120" s="218"/>
      <c r="S120" s="218"/>
      <c r="T120" s="219"/>
      <c r="U120" s="218"/>
      <c r="V120" s="218"/>
      <c r="W120" s="219"/>
      <c r="X120" s="218"/>
      <c r="Y120" s="218"/>
      <c r="Z120" s="218"/>
    </row>
    <row r="121" spans="12:26" x14ac:dyDescent="0.2">
      <c r="L121" s="218"/>
      <c r="M121" s="218"/>
      <c r="N121" s="218"/>
      <c r="O121" s="218"/>
      <c r="P121" s="218"/>
      <c r="Q121" s="218"/>
      <c r="R121" s="218"/>
      <c r="S121" s="218"/>
      <c r="T121" s="219"/>
      <c r="U121" s="218"/>
      <c r="V121" s="218"/>
      <c r="W121" s="219"/>
      <c r="X121" s="218"/>
      <c r="Y121" s="218"/>
      <c r="Z121" s="218"/>
    </row>
    <row r="122" spans="12:26" x14ac:dyDescent="0.2">
      <c r="L122" s="218"/>
      <c r="M122" s="218"/>
      <c r="N122" s="218"/>
      <c r="O122" s="218"/>
      <c r="P122" s="218"/>
      <c r="Q122" s="218"/>
      <c r="R122" s="218"/>
      <c r="S122" s="218"/>
      <c r="T122" s="219"/>
      <c r="U122" s="218"/>
      <c r="V122" s="218"/>
      <c r="W122" s="219"/>
      <c r="X122" s="218"/>
      <c r="Y122" s="218"/>
      <c r="Z122" s="218"/>
    </row>
    <row r="123" spans="12:26" x14ac:dyDescent="0.2">
      <c r="L123" s="218"/>
      <c r="M123" s="218"/>
      <c r="N123" s="218"/>
      <c r="O123" s="218"/>
      <c r="P123" s="218"/>
      <c r="Q123" s="218"/>
      <c r="R123" s="218"/>
      <c r="S123" s="218"/>
      <c r="T123" s="219"/>
      <c r="U123" s="218"/>
      <c r="V123" s="218"/>
      <c r="W123" s="219"/>
      <c r="X123" s="218"/>
      <c r="Y123" s="218"/>
      <c r="Z123" s="218"/>
    </row>
    <row r="124" spans="12:26" x14ac:dyDescent="0.2">
      <c r="L124" s="218"/>
      <c r="M124" s="218"/>
      <c r="N124" s="218"/>
      <c r="O124" s="218"/>
      <c r="P124" s="218"/>
      <c r="Q124" s="218"/>
      <c r="R124" s="218"/>
      <c r="S124" s="218"/>
      <c r="T124" s="219"/>
      <c r="U124" s="218"/>
      <c r="V124" s="218"/>
      <c r="W124" s="219"/>
      <c r="X124" s="218"/>
      <c r="Y124" s="218"/>
      <c r="Z124" s="218"/>
    </row>
    <row r="125" spans="12:26" x14ac:dyDescent="0.2">
      <c r="L125" s="218"/>
      <c r="M125" s="218"/>
      <c r="N125" s="218"/>
      <c r="O125" s="218"/>
      <c r="P125" s="218"/>
      <c r="Q125" s="218"/>
      <c r="R125" s="218"/>
      <c r="S125" s="218"/>
      <c r="T125" s="219"/>
      <c r="U125" s="218"/>
      <c r="V125" s="218"/>
      <c r="W125" s="219"/>
      <c r="X125" s="218"/>
      <c r="Y125" s="218"/>
      <c r="Z125" s="218"/>
    </row>
    <row r="126" spans="12:26" x14ac:dyDescent="0.2">
      <c r="L126" s="218"/>
      <c r="M126" s="218"/>
      <c r="N126" s="218"/>
      <c r="O126" s="218"/>
      <c r="P126" s="218"/>
      <c r="Q126" s="218"/>
      <c r="R126" s="218"/>
      <c r="S126" s="218"/>
      <c r="T126" s="219"/>
      <c r="U126" s="218"/>
      <c r="V126" s="218"/>
      <c r="W126" s="219"/>
      <c r="X126" s="218"/>
      <c r="Y126" s="218"/>
      <c r="Z126" s="218"/>
    </row>
    <row r="127" spans="12:26" x14ac:dyDescent="0.2">
      <c r="L127" s="218"/>
      <c r="M127" s="218"/>
      <c r="N127" s="218"/>
      <c r="O127" s="218"/>
      <c r="P127" s="218"/>
      <c r="Q127" s="218"/>
      <c r="R127" s="218"/>
      <c r="S127" s="218"/>
      <c r="T127" s="219"/>
      <c r="U127" s="218"/>
      <c r="V127" s="218"/>
      <c r="W127" s="219"/>
      <c r="X127" s="218"/>
      <c r="Y127" s="218"/>
      <c r="Z127" s="218"/>
    </row>
    <row r="128" spans="12:26" x14ac:dyDescent="0.2">
      <c r="L128" s="218"/>
      <c r="M128" s="218"/>
      <c r="N128" s="218"/>
      <c r="O128" s="218"/>
      <c r="P128" s="218"/>
      <c r="Q128" s="218"/>
      <c r="R128" s="218"/>
      <c r="S128" s="218"/>
      <c r="T128" s="219"/>
      <c r="U128" s="218"/>
      <c r="V128" s="218"/>
      <c r="W128" s="219"/>
      <c r="X128" s="218"/>
      <c r="Y128" s="218"/>
      <c r="Z128" s="218"/>
    </row>
    <row r="129" spans="12:26" x14ac:dyDescent="0.2">
      <c r="L129" s="218"/>
      <c r="M129" s="218"/>
      <c r="N129" s="218"/>
      <c r="O129" s="218"/>
      <c r="P129" s="218"/>
      <c r="Q129" s="218"/>
      <c r="R129" s="218"/>
      <c r="S129" s="218"/>
      <c r="T129" s="219"/>
      <c r="U129" s="218"/>
      <c r="V129" s="218"/>
      <c r="W129" s="219"/>
      <c r="X129" s="218"/>
      <c r="Y129" s="218"/>
      <c r="Z129" s="218"/>
    </row>
    <row r="130" spans="12:26" x14ac:dyDescent="0.2">
      <c r="L130" s="218"/>
      <c r="M130" s="218"/>
      <c r="N130" s="218"/>
      <c r="O130" s="218"/>
      <c r="P130" s="218"/>
      <c r="Q130" s="218"/>
      <c r="R130" s="218"/>
      <c r="S130" s="218"/>
      <c r="T130" s="219"/>
      <c r="U130" s="218"/>
      <c r="V130" s="218"/>
      <c r="W130" s="219"/>
      <c r="X130" s="218"/>
      <c r="Y130" s="218"/>
      <c r="Z130" s="218"/>
    </row>
    <row r="131" spans="12:26" x14ac:dyDescent="0.2">
      <c r="L131" s="218"/>
      <c r="M131" s="218"/>
      <c r="N131" s="218"/>
      <c r="O131" s="218"/>
      <c r="P131" s="218"/>
      <c r="Q131" s="218"/>
      <c r="R131" s="218"/>
      <c r="S131" s="218"/>
      <c r="T131" s="219"/>
      <c r="U131" s="218"/>
      <c r="V131" s="218"/>
      <c r="W131" s="219"/>
      <c r="X131" s="218"/>
      <c r="Y131" s="218"/>
      <c r="Z131" s="218"/>
    </row>
    <row r="132" spans="12:26" x14ac:dyDescent="0.2">
      <c r="L132" s="218"/>
      <c r="M132" s="218"/>
      <c r="N132" s="218"/>
      <c r="O132" s="218"/>
      <c r="P132" s="218"/>
      <c r="Q132" s="218"/>
      <c r="R132" s="218"/>
      <c r="S132" s="218"/>
      <c r="T132" s="219"/>
      <c r="U132" s="218"/>
      <c r="V132" s="218"/>
      <c r="W132" s="219"/>
      <c r="X132" s="218"/>
      <c r="Y132" s="218"/>
      <c r="Z132" s="218"/>
    </row>
    <row r="133" spans="12:26" x14ac:dyDescent="0.2">
      <c r="L133" s="218"/>
      <c r="M133" s="218"/>
      <c r="N133" s="218"/>
      <c r="O133" s="218"/>
      <c r="P133" s="218"/>
      <c r="Q133" s="218"/>
      <c r="R133" s="218"/>
      <c r="S133" s="218"/>
      <c r="T133" s="219"/>
      <c r="U133" s="218"/>
      <c r="V133" s="218"/>
      <c r="W133" s="219"/>
      <c r="X133" s="218"/>
      <c r="Y133" s="218"/>
      <c r="Z133" s="218"/>
    </row>
    <row r="134" spans="12:26" x14ac:dyDescent="0.2">
      <c r="L134" s="218"/>
      <c r="M134" s="218"/>
      <c r="N134" s="218"/>
      <c r="O134" s="218"/>
      <c r="P134" s="218"/>
      <c r="Q134" s="218"/>
      <c r="R134" s="218"/>
      <c r="S134" s="218"/>
      <c r="T134" s="219"/>
      <c r="U134" s="218"/>
      <c r="V134" s="218"/>
      <c r="W134" s="219"/>
      <c r="X134" s="218"/>
      <c r="Y134" s="218"/>
      <c r="Z134" s="218"/>
    </row>
    <row r="135" spans="12:26" x14ac:dyDescent="0.2">
      <c r="L135" s="218"/>
      <c r="M135" s="218"/>
      <c r="N135" s="218"/>
      <c r="O135" s="218"/>
      <c r="P135" s="218"/>
      <c r="Q135" s="218"/>
      <c r="R135" s="218"/>
      <c r="S135" s="218"/>
      <c r="T135" s="219"/>
      <c r="U135" s="218"/>
      <c r="V135" s="218"/>
      <c r="W135" s="219"/>
      <c r="X135" s="218"/>
      <c r="Y135" s="218"/>
      <c r="Z135" s="218"/>
    </row>
    <row r="136" spans="12:26" x14ac:dyDescent="0.2">
      <c r="L136" s="218"/>
      <c r="M136" s="218"/>
      <c r="N136" s="218"/>
      <c r="O136" s="218"/>
      <c r="P136" s="218"/>
      <c r="Q136" s="218"/>
      <c r="R136" s="218"/>
      <c r="S136" s="218"/>
      <c r="T136" s="219"/>
      <c r="U136" s="218"/>
      <c r="V136" s="218"/>
      <c r="W136" s="219"/>
      <c r="X136" s="218"/>
      <c r="Y136" s="218"/>
      <c r="Z136" s="218"/>
    </row>
    <row r="137" spans="12:26" x14ac:dyDescent="0.2">
      <c r="L137" s="218"/>
      <c r="M137" s="218"/>
      <c r="N137" s="218"/>
      <c r="O137" s="218"/>
      <c r="P137" s="218"/>
      <c r="Q137" s="218"/>
      <c r="R137" s="218"/>
      <c r="S137" s="218"/>
      <c r="T137" s="219"/>
      <c r="U137" s="218"/>
      <c r="V137" s="218"/>
      <c r="W137" s="219"/>
      <c r="X137" s="218"/>
      <c r="Y137" s="218"/>
      <c r="Z137" s="218"/>
    </row>
    <row r="138" spans="12:26" x14ac:dyDescent="0.2">
      <c r="L138" s="218"/>
      <c r="M138" s="218"/>
      <c r="N138" s="218"/>
      <c r="O138" s="218"/>
      <c r="P138" s="218"/>
      <c r="Q138" s="218"/>
      <c r="R138" s="218"/>
      <c r="S138" s="218"/>
      <c r="T138" s="219"/>
      <c r="U138" s="218"/>
      <c r="V138" s="218"/>
      <c r="W138" s="219"/>
      <c r="X138" s="218"/>
      <c r="Y138" s="218"/>
      <c r="Z138" s="218"/>
    </row>
    <row r="139" spans="12:26" x14ac:dyDescent="0.2">
      <c r="L139" s="218"/>
      <c r="M139" s="218"/>
      <c r="N139" s="218"/>
      <c r="O139" s="218"/>
      <c r="P139" s="218"/>
      <c r="Q139" s="218"/>
      <c r="R139" s="218"/>
      <c r="S139" s="218"/>
      <c r="T139" s="219"/>
      <c r="U139" s="218"/>
      <c r="V139" s="218"/>
      <c r="W139" s="219"/>
      <c r="X139" s="218"/>
      <c r="Y139" s="218"/>
      <c r="Z139" s="218"/>
    </row>
    <row r="140" spans="12:26" x14ac:dyDescent="0.2">
      <c r="L140" s="218"/>
      <c r="M140" s="218"/>
      <c r="N140" s="218"/>
      <c r="O140" s="218"/>
      <c r="P140" s="218"/>
      <c r="Q140" s="218"/>
      <c r="R140" s="218"/>
      <c r="S140" s="218"/>
      <c r="T140" s="219"/>
      <c r="U140" s="218"/>
      <c r="V140" s="218"/>
      <c r="W140" s="219"/>
      <c r="X140" s="218"/>
      <c r="Y140" s="218"/>
      <c r="Z140" s="218"/>
    </row>
    <row r="141" spans="12:26" x14ac:dyDescent="0.2">
      <c r="L141" s="218"/>
      <c r="M141" s="218"/>
      <c r="N141" s="218"/>
      <c r="O141" s="218"/>
      <c r="P141" s="218"/>
      <c r="Q141" s="218"/>
      <c r="R141" s="218"/>
      <c r="S141" s="218"/>
      <c r="T141" s="219"/>
      <c r="U141" s="218"/>
      <c r="V141" s="218"/>
      <c r="W141" s="219"/>
      <c r="X141" s="218"/>
      <c r="Y141" s="218"/>
      <c r="Z141" s="218"/>
    </row>
    <row r="142" spans="12:26" x14ac:dyDescent="0.2">
      <c r="L142" s="218"/>
      <c r="M142" s="218"/>
      <c r="N142" s="218"/>
      <c r="O142" s="218"/>
      <c r="P142" s="218"/>
      <c r="Q142" s="218"/>
      <c r="R142" s="218"/>
      <c r="S142" s="218"/>
      <c r="T142" s="219"/>
      <c r="U142" s="218"/>
      <c r="V142" s="218"/>
      <c r="W142" s="219"/>
      <c r="X142" s="218"/>
      <c r="Y142" s="218"/>
      <c r="Z142" s="218"/>
    </row>
    <row r="143" spans="12:26" x14ac:dyDescent="0.2">
      <c r="L143" s="218"/>
      <c r="M143" s="218"/>
      <c r="N143" s="218"/>
      <c r="O143" s="218"/>
      <c r="P143" s="218"/>
      <c r="Q143" s="218"/>
      <c r="R143" s="218"/>
      <c r="S143" s="218"/>
      <c r="T143" s="219"/>
      <c r="U143" s="218"/>
      <c r="V143" s="218"/>
      <c r="W143" s="219"/>
      <c r="X143" s="218"/>
      <c r="Y143" s="218"/>
      <c r="Z143" s="218"/>
    </row>
    <row r="144" spans="12:26" x14ac:dyDescent="0.2">
      <c r="L144" s="218"/>
      <c r="M144" s="218"/>
      <c r="N144" s="218"/>
      <c r="O144" s="218"/>
      <c r="P144" s="218"/>
      <c r="Q144" s="218"/>
      <c r="R144" s="218"/>
      <c r="S144" s="218"/>
      <c r="T144" s="219"/>
      <c r="U144" s="218"/>
      <c r="V144" s="218"/>
      <c r="W144" s="219"/>
      <c r="X144" s="218"/>
      <c r="Y144" s="218"/>
      <c r="Z144" s="218"/>
    </row>
    <row r="145" spans="12:26" x14ac:dyDescent="0.2">
      <c r="L145" s="218"/>
      <c r="M145" s="218"/>
      <c r="N145" s="218"/>
      <c r="O145" s="218"/>
      <c r="P145" s="218"/>
      <c r="Q145" s="218"/>
      <c r="R145" s="218"/>
      <c r="S145" s="218"/>
      <c r="T145" s="219"/>
      <c r="U145" s="218"/>
      <c r="V145" s="218"/>
      <c r="W145" s="219"/>
      <c r="X145" s="218"/>
      <c r="Y145" s="218"/>
      <c r="Z145" s="218"/>
    </row>
    <row r="146" spans="12:26" x14ac:dyDescent="0.2">
      <c r="L146" s="218"/>
      <c r="M146" s="218"/>
      <c r="N146" s="218"/>
      <c r="O146" s="218"/>
      <c r="P146" s="218"/>
      <c r="Q146" s="218"/>
      <c r="R146" s="218"/>
      <c r="S146" s="218"/>
      <c r="T146" s="219"/>
      <c r="U146" s="218"/>
      <c r="V146" s="218"/>
      <c r="W146" s="219"/>
      <c r="X146" s="218"/>
      <c r="Y146" s="218"/>
      <c r="Z146" s="218"/>
    </row>
    <row r="147" spans="12:26" x14ac:dyDescent="0.2">
      <c r="L147" s="218"/>
      <c r="M147" s="218"/>
      <c r="N147" s="218"/>
      <c r="O147" s="218"/>
      <c r="P147" s="218"/>
      <c r="Q147" s="218"/>
      <c r="R147" s="218"/>
      <c r="S147" s="218"/>
      <c r="T147" s="219"/>
      <c r="U147" s="218"/>
      <c r="V147" s="218"/>
      <c r="W147" s="219"/>
      <c r="X147" s="218"/>
      <c r="Y147" s="218"/>
      <c r="Z147" s="218"/>
    </row>
    <row r="148" spans="12:26" x14ac:dyDescent="0.2">
      <c r="L148" s="218"/>
      <c r="M148" s="218"/>
      <c r="N148" s="218"/>
      <c r="O148" s="218"/>
      <c r="P148" s="218"/>
      <c r="Q148" s="218"/>
      <c r="R148" s="218"/>
      <c r="S148" s="218"/>
      <c r="T148" s="219"/>
      <c r="U148" s="218"/>
      <c r="V148" s="218"/>
      <c r="W148" s="219"/>
      <c r="X148" s="218"/>
      <c r="Y148" s="218"/>
      <c r="Z148" s="218"/>
    </row>
    <row r="149" spans="12:26" x14ac:dyDescent="0.2">
      <c r="L149" s="218"/>
      <c r="M149" s="218"/>
      <c r="N149" s="218"/>
      <c r="O149" s="218"/>
      <c r="P149" s="218"/>
      <c r="Q149" s="218"/>
      <c r="R149" s="218"/>
      <c r="S149" s="218"/>
      <c r="T149" s="219"/>
      <c r="U149" s="218"/>
      <c r="V149" s="218"/>
      <c r="W149" s="219"/>
      <c r="X149" s="218"/>
      <c r="Y149" s="218"/>
      <c r="Z149" s="218"/>
    </row>
    <row r="150" spans="12:26" x14ac:dyDescent="0.2">
      <c r="L150" s="218"/>
      <c r="M150" s="218"/>
      <c r="N150" s="218"/>
      <c r="O150" s="218"/>
      <c r="P150" s="218"/>
      <c r="Q150" s="218"/>
      <c r="R150" s="218"/>
      <c r="S150" s="218"/>
      <c r="T150" s="219"/>
      <c r="U150" s="218"/>
      <c r="V150" s="218"/>
      <c r="W150" s="219"/>
      <c r="X150" s="218"/>
      <c r="Y150" s="218"/>
      <c r="Z150" s="218"/>
    </row>
    <row r="151" spans="12:26" x14ac:dyDescent="0.2">
      <c r="L151" s="218"/>
      <c r="M151" s="218"/>
      <c r="N151" s="218"/>
      <c r="O151" s="218"/>
      <c r="P151" s="218"/>
      <c r="Q151" s="218"/>
      <c r="R151" s="218"/>
      <c r="S151" s="218"/>
      <c r="T151" s="219"/>
      <c r="U151" s="218"/>
      <c r="V151" s="218"/>
      <c r="W151" s="219"/>
      <c r="X151" s="218"/>
      <c r="Y151" s="218"/>
      <c r="Z151" s="218"/>
    </row>
    <row r="152" spans="12:26" x14ac:dyDescent="0.2">
      <c r="L152" s="218"/>
      <c r="M152" s="218"/>
      <c r="N152" s="218"/>
      <c r="O152" s="218"/>
      <c r="P152" s="218"/>
      <c r="Q152" s="218"/>
      <c r="R152" s="218"/>
      <c r="S152" s="218"/>
      <c r="T152" s="219"/>
      <c r="U152" s="218"/>
      <c r="V152" s="218"/>
      <c r="W152" s="219"/>
      <c r="X152" s="218"/>
      <c r="Y152" s="218"/>
      <c r="Z152" s="218"/>
    </row>
    <row r="153" spans="12:26" x14ac:dyDescent="0.2">
      <c r="L153" s="218"/>
      <c r="M153" s="218"/>
      <c r="N153" s="218"/>
      <c r="O153" s="218"/>
      <c r="P153" s="218"/>
      <c r="Q153" s="218"/>
      <c r="R153" s="218"/>
      <c r="S153" s="218"/>
      <c r="T153" s="219"/>
      <c r="U153" s="218"/>
      <c r="V153" s="218"/>
      <c r="W153" s="219"/>
      <c r="X153" s="218"/>
      <c r="Y153" s="218"/>
      <c r="Z153" s="218"/>
    </row>
    <row r="154" spans="12:26" x14ac:dyDescent="0.2">
      <c r="L154" s="218"/>
      <c r="M154" s="218"/>
      <c r="N154" s="218"/>
      <c r="O154" s="218"/>
      <c r="P154" s="218"/>
      <c r="Q154" s="218"/>
      <c r="R154" s="218"/>
      <c r="S154" s="218"/>
      <c r="T154" s="219"/>
      <c r="U154" s="218"/>
      <c r="V154" s="218"/>
      <c r="W154" s="219"/>
      <c r="X154" s="218"/>
      <c r="Y154" s="218"/>
      <c r="Z154" s="218"/>
    </row>
    <row r="155" spans="12:26" x14ac:dyDescent="0.2">
      <c r="L155" s="218"/>
      <c r="M155" s="218"/>
      <c r="N155" s="218"/>
      <c r="O155" s="218"/>
      <c r="P155" s="218"/>
      <c r="Q155" s="218"/>
      <c r="R155" s="218"/>
      <c r="S155" s="218"/>
      <c r="T155" s="219"/>
      <c r="U155" s="218"/>
      <c r="V155" s="218"/>
      <c r="W155" s="219"/>
      <c r="X155" s="218"/>
      <c r="Y155" s="218"/>
      <c r="Z155" s="218"/>
    </row>
    <row r="156" spans="12:26" x14ac:dyDescent="0.2">
      <c r="L156" s="218"/>
      <c r="M156" s="218"/>
      <c r="N156" s="218"/>
      <c r="O156" s="218"/>
      <c r="P156" s="218"/>
      <c r="Q156" s="218"/>
      <c r="R156" s="218"/>
      <c r="S156" s="218"/>
      <c r="T156" s="219"/>
      <c r="U156" s="218"/>
      <c r="V156" s="218"/>
      <c r="W156" s="219"/>
      <c r="X156" s="218"/>
      <c r="Y156" s="218"/>
      <c r="Z156" s="218"/>
    </row>
    <row r="157" spans="12:26" x14ac:dyDescent="0.2">
      <c r="L157" s="218"/>
      <c r="M157" s="218"/>
      <c r="N157" s="218"/>
      <c r="O157" s="218"/>
      <c r="P157" s="218"/>
      <c r="Q157" s="218"/>
      <c r="R157" s="218"/>
      <c r="S157" s="218"/>
      <c r="T157" s="219"/>
      <c r="U157" s="218"/>
      <c r="V157" s="218"/>
      <c r="W157" s="219"/>
      <c r="X157" s="218"/>
      <c r="Y157" s="218"/>
      <c r="Z157" s="218"/>
    </row>
    <row r="158" spans="12:26" x14ac:dyDescent="0.2">
      <c r="L158" s="218"/>
      <c r="M158" s="218"/>
      <c r="N158" s="218"/>
      <c r="O158" s="218"/>
      <c r="P158" s="218"/>
      <c r="Q158" s="218"/>
      <c r="R158" s="218"/>
      <c r="S158" s="218"/>
      <c r="T158" s="219"/>
      <c r="U158" s="218"/>
      <c r="V158" s="218"/>
      <c r="W158" s="219"/>
      <c r="X158" s="218"/>
      <c r="Y158" s="218"/>
      <c r="Z158" s="218"/>
    </row>
    <row r="159" spans="12:26" x14ac:dyDescent="0.2">
      <c r="L159" s="218"/>
      <c r="M159" s="218"/>
      <c r="N159" s="218"/>
      <c r="O159" s="218"/>
      <c r="P159" s="218"/>
      <c r="Q159" s="218"/>
      <c r="R159" s="218"/>
      <c r="S159" s="218"/>
      <c r="T159" s="219"/>
      <c r="U159" s="218"/>
      <c r="V159" s="218"/>
      <c r="W159" s="219"/>
      <c r="X159" s="218"/>
      <c r="Y159" s="218"/>
      <c r="Z159" s="218"/>
    </row>
    <row r="160" spans="12:26" x14ac:dyDescent="0.2">
      <c r="L160" s="218"/>
      <c r="M160" s="218"/>
      <c r="N160" s="218"/>
      <c r="O160" s="218"/>
      <c r="P160" s="218"/>
      <c r="Q160" s="218"/>
      <c r="R160" s="218"/>
      <c r="S160" s="218"/>
      <c r="T160" s="219"/>
      <c r="U160" s="218"/>
      <c r="V160" s="218"/>
      <c r="W160" s="219"/>
      <c r="X160" s="218"/>
      <c r="Y160" s="218"/>
      <c r="Z160" s="218"/>
    </row>
    <row r="161" spans="12:26" x14ac:dyDescent="0.2">
      <c r="L161" s="218"/>
      <c r="M161" s="218"/>
      <c r="N161" s="218"/>
      <c r="O161" s="218"/>
      <c r="P161" s="218"/>
      <c r="Q161" s="218"/>
      <c r="R161" s="218"/>
      <c r="S161" s="218"/>
      <c r="T161" s="219"/>
      <c r="U161" s="218"/>
      <c r="V161" s="218"/>
      <c r="W161" s="219"/>
      <c r="X161" s="218"/>
      <c r="Y161" s="218"/>
      <c r="Z161" s="218"/>
    </row>
    <row r="162" spans="12:26" x14ac:dyDescent="0.2">
      <c r="L162" s="218"/>
      <c r="M162" s="218"/>
      <c r="N162" s="218"/>
      <c r="O162" s="218"/>
      <c r="P162" s="218"/>
      <c r="Q162" s="218"/>
      <c r="R162" s="218"/>
      <c r="S162" s="218"/>
      <c r="T162" s="219"/>
      <c r="U162" s="218"/>
      <c r="V162" s="218"/>
      <c r="W162" s="219"/>
      <c r="X162" s="218"/>
      <c r="Y162" s="218"/>
      <c r="Z162" s="218"/>
    </row>
    <row r="163" spans="12:26" x14ac:dyDescent="0.2">
      <c r="L163" s="218"/>
      <c r="M163" s="218"/>
      <c r="N163" s="218"/>
      <c r="O163" s="218"/>
      <c r="P163" s="218"/>
      <c r="Q163" s="218"/>
      <c r="R163" s="218"/>
      <c r="S163" s="218"/>
      <c r="T163" s="219"/>
      <c r="U163" s="218"/>
      <c r="V163" s="218"/>
      <c r="W163" s="219"/>
      <c r="X163" s="218"/>
      <c r="Y163" s="218"/>
      <c r="Z163" s="218"/>
    </row>
    <row r="164" spans="12:26" x14ac:dyDescent="0.2">
      <c r="L164" s="218"/>
      <c r="M164" s="218"/>
      <c r="N164" s="218"/>
      <c r="O164" s="218"/>
      <c r="P164" s="218"/>
      <c r="Q164" s="218"/>
      <c r="R164" s="218"/>
      <c r="S164" s="218"/>
      <c r="T164" s="219"/>
      <c r="U164" s="218"/>
      <c r="V164" s="218"/>
      <c r="W164" s="219"/>
      <c r="X164" s="218"/>
      <c r="Y164" s="218"/>
      <c r="Z164" s="218"/>
    </row>
    <row r="165" spans="12:26" x14ac:dyDescent="0.2">
      <c r="L165" s="218"/>
      <c r="M165" s="218"/>
      <c r="N165" s="218"/>
      <c r="O165" s="218"/>
      <c r="P165" s="218"/>
      <c r="Q165" s="218"/>
      <c r="R165" s="218"/>
      <c r="S165" s="218"/>
      <c r="T165" s="219"/>
      <c r="U165" s="218"/>
      <c r="V165" s="218"/>
      <c r="W165" s="219"/>
      <c r="X165" s="218"/>
      <c r="Y165" s="218"/>
      <c r="Z165" s="218"/>
    </row>
    <row r="166" spans="12:26" x14ac:dyDescent="0.2">
      <c r="L166" s="218"/>
      <c r="M166" s="218"/>
      <c r="N166" s="218"/>
      <c r="O166" s="218"/>
      <c r="P166" s="218"/>
      <c r="Q166" s="218"/>
      <c r="R166" s="218"/>
      <c r="S166" s="218"/>
      <c r="T166" s="219"/>
      <c r="U166" s="218"/>
      <c r="V166" s="218"/>
      <c r="W166" s="219"/>
      <c r="X166" s="218"/>
      <c r="Y166" s="218"/>
      <c r="Z166" s="218"/>
    </row>
    <row r="167" spans="12:26" x14ac:dyDescent="0.2">
      <c r="L167" s="218"/>
      <c r="M167" s="218"/>
      <c r="N167" s="218"/>
      <c r="O167" s="218"/>
      <c r="P167" s="218"/>
      <c r="Q167" s="218"/>
      <c r="R167" s="218"/>
      <c r="S167" s="218"/>
      <c r="T167" s="219"/>
      <c r="U167" s="218"/>
      <c r="V167" s="218"/>
      <c r="W167" s="219"/>
      <c r="X167" s="218"/>
      <c r="Y167" s="218"/>
      <c r="Z167" s="218"/>
    </row>
    <row r="168" spans="12:26" x14ac:dyDescent="0.2">
      <c r="L168" s="218"/>
      <c r="M168" s="218"/>
      <c r="N168" s="218"/>
      <c r="O168" s="218"/>
      <c r="P168" s="218"/>
      <c r="Q168" s="218"/>
      <c r="R168" s="218"/>
      <c r="S168" s="218"/>
      <c r="T168" s="219"/>
      <c r="U168" s="218"/>
      <c r="V168" s="218"/>
      <c r="W168" s="219"/>
      <c r="X168" s="218"/>
      <c r="Y168" s="218"/>
      <c r="Z168" s="218"/>
    </row>
    <row r="169" spans="12:26" x14ac:dyDescent="0.2">
      <c r="L169" s="218"/>
      <c r="M169" s="218"/>
      <c r="N169" s="218"/>
      <c r="O169" s="218"/>
      <c r="P169" s="218"/>
      <c r="Q169" s="218"/>
      <c r="R169" s="218"/>
      <c r="S169" s="218"/>
      <c r="T169" s="219"/>
      <c r="U169" s="218"/>
      <c r="V169" s="218"/>
      <c r="W169" s="219"/>
      <c r="X169" s="218"/>
      <c r="Y169" s="218"/>
      <c r="Z169" s="218"/>
    </row>
    <row r="170" spans="12:26" x14ac:dyDescent="0.2">
      <c r="L170" s="218"/>
      <c r="M170" s="218"/>
      <c r="N170" s="218"/>
      <c r="O170" s="218"/>
      <c r="P170" s="218"/>
      <c r="Q170" s="218"/>
      <c r="R170" s="218"/>
      <c r="S170" s="218"/>
      <c r="T170" s="219"/>
      <c r="U170" s="218"/>
      <c r="V170" s="218"/>
      <c r="W170" s="219"/>
      <c r="X170" s="218"/>
      <c r="Y170" s="218"/>
      <c r="Z170" s="218"/>
    </row>
    <row r="171" spans="12:26" x14ac:dyDescent="0.2">
      <c r="L171" s="218"/>
      <c r="M171" s="218"/>
      <c r="N171" s="218"/>
      <c r="O171" s="218"/>
      <c r="P171" s="218"/>
      <c r="Q171" s="218"/>
      <c r="R171" s="218"/>
      <c r="S171" s="218"/>
      <c r="T171" s="219"/>
      <c r="U171" s="218"/>
      <c r="V171" s="218"/>
      <c r="W171" s="219"/>
      <c r="X171" s="218"/>
      <c r="Y171" s="218"/>
      <c r="Z171" s="218"/>
    </row>
    <row r="172" spans="12:26" x14ac:dyDescent="0.2">
      <c r="L172" s="218"/>
      <c r="M172" s="218"/>
      <c r="N172" s="218"/>
      <c r="O172" s="218"/>
      <c r="P172" s="218"/>
      <c r="Q172" s="218"/>
      <c r="R172" s="218"/>
      <c r="S172" s="218"/>
      <c r="T172" s="219"/>
      <c r="U172" s="218"/>
      <c r="V172" s="218"/>
      <c r="W172" s="219"/>
      <c r="X172" s="218"/>
      <c r="Y172" s="218"/>
      <c r="Z172" s="218"/>
    </row>
  </sheetData>
  <sheetProtection selectLockedCells="1" selectUnlockedCells="1"/>
  <mergeCells count="24">
    <mergeCell ref="J1:J26"/>
    <mergeCell ref="E17:H17"/>
    <mergeCell ref="C9:C10"/>
    <mergeCell ref="D9:D10"/>
    <mergeCell ref="A8:G8"/>
    <mergeCell ref="B9:B10"/>
    <mergeCell ref="B12:B13"/>
    <mergeCell ref="A12:A13"/>
    <mergeCell ref="A14:A15"/>
    <mergeCell ref="I12:I13"/>
    <mergeCell ref="I14:I15"/>
    <mergeCell ref="H10:H11"/>
    <mergeCell ref="I10:I11"/>
    <mergeCell ref="H9:I9"/>
    <mergeCell ref="B14:B15"/>
    <mergeCell ref="A9:A10"/>
    <mergeCell ref="A1:I1"/>
    <mergeCell ref="C12:C13"/>
    <mergeCell ref="E9:G9"/>
    <mergeCell ref="A3:B3"/>
    <mergeCell ref="A5:B5"/>
    <mergeCell ref="A7:B7"/>
    <mergeCell ref="G5:H5"/>
    <mergeCell ref="G7:H7"/>
  </mergeCells>
  <phoneticPr fontId="5" type="noConversion"/>
  <pageMargins left="0.37" right="0.53" top="0.51" bottom="0.8" header="0.5" footer="0.5"/>
  <pageSetup paperSize="9" scale="76" orientation="portrait" horizontalDpi="4294967293" verticalDpi="300" r:id="rId1"/>
  <headerFooter alignWithMargins="0"/>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5"/>
  <sheetViews>
    <sheetView showGridLines="0" zoomScaleNormal="100" workbookViewId="0">
      <selection activeCell="H71" sqref="H71"/>
    </sheetView>
  </sheetViews>
  <sheetFormatPr defaultColWidth="8.85546875" defaultRowHeight="12.75" x14ac:dyDescent="0.2"/>
  <cols>
    <col min="1" max="1" width="33.140625" customWidth="1"/>
    <col min="2" max="6" width="17.7109375" customWidth="1"/>
    <col min="7" max="7" width="15.7109375" customWidth="1"/>
    <col min="8" max="8" width="15.85546875" customWidth="1"/>
    <col min="9" max="11" width="10.7109375" customWidth="1"/>
    <col min="12" max="12" width="9.85546875" customWidth="1"/>
    <col min="13" max="13" width="11.42578125" customWidth="1"/>
    <col min="14" max="14" width="13.42578125" customWidth="1"/>
    <col min="15" max="15" width="11.42578125" customWidth="1"/>
    <col min="20" max="20" width="73.42578125" customWidth="1"/>
    <col min="21" max="24" width="8.85546875" customWidth="1"/>
  </cols>
  <sheetData>
    <row r="1" spans="1:24" ht="34.35" customHeight="1" x14ac:dyDescent="0.3">
      <c r="A1" s="300" t="s">
        <v>107</v>
      </c>
      <c r="B1" s="301"/>
      <c r="C1" s="301"/>
      <c r="D1" s="302"/>
      <c r="E1" s="302"/>
      <c r="F1" s="302"/>
      <c r="G1" s="302"/>
      <c r="H1" s="302"/>
      <c r="I1" s="302"/>
      <c r="J1" s="302"/>
      <c r="K1" s="302"/>
      <c r="L1" s="303"/>
      <c r="M1" s="35"/>
      <c r="N1" s="35"/>
      <c r="O1" s="35"/>
      <c r="P1" s="35"/>
      <c r="Q1" s="1"/>
    </row>
    <row r="2" spans="1:24" ht="13.7" customHeight="1" thickBot="1" x14ac:dyDescent="0.3">
      <c r="A2" s="304"/>
      <c r="B2" s="305"/>
      <c r="C2" s="305"/>
      <c r="D2" s="305"/>
      <c r="E2" s="305"/>
      <c r="F2" s="305"/>
      <c r="G2" s="305"/>
      <c r="H2" s="305"/>
      <c r="I2" s="305"/>
      <c r="J2" s="305"/>
      <c r="K2" s="305"/>
      <c r="L2" s="306"/>
      <c r="M2" s="35"/>
      <c r="N2" s="35"/>
      <c r="O2" s="35"/>
      <c r="P2" s="35"/>
      <c r="Q2" s="1"/>
    </row>
    <row r="3" spans="1:24" ht="27" customHeight="1" thickBot="1" x14ac:dyDescent="0.25">
      <c r="A3" s="313" t="s">
        <v>27</v>
      </c>
      <c r="B3" s="517" t="str">
        <f>IF(invulformulier!G3=0,"---",invulformulier!G3)</f>
        <v>---</v>
      </c>
      <c r="C3" s="518"/>
      <c r="D3" s="519"/>
      <c r="E3" s="314"/>
      <c r="F3" s="215"/>
      <c r="G3" s="314"/>
      <c r="H3" s="314"/>
      <c r="I3" s="314"/>
      <c r="J3" s="314"/>
      <c r="K3" s="314"/>
      <c r="L3" s="307"/>
      <c r="M3" s="36"/>
      <c r="N3" s="36"/>
      <c r="O3" s="36"/>
      <c r="P3" s="36"/>
      <c r="Q3" s="1"/>
    </row>
    <row r="4" spans="1:24" ht="8.4499999999999993" customHeight="1" thickBot="1" x14ac:dyDescent="0.25">
      <c r="A4" s="313"/>
      <c r="B4" s="315"/>
      <c r="C4" s="250"/>
      <c r="D4" s="250"/>
      <c r="E4" s="250"/>
      <c r="F4" s="250"/>
      <c r="G4" s="250"/>
      <c r="H4" s="250"/>
      <c r="I4" s="250"/>
      <c r="J4" s="250"/>
      <c r="K4" s="250"/>
      <c r="L4" s="308"/>
      <c r="M4" s="37"/>
      <c r="N4" s="37"/>
      <c r="O4" s="37"/>
      <c r="P4" s="37"/>
      <c r="Q4" s="1"/>
    </row>
    <row r="5" spans="1:24" ht="27" customHeight="1" thickBot="1" x14ac:dyDescent="0.25">
      <c r="A5" s="313" t="s">
        <v>41</v>
      </c>
      <c r="B5" s="517" t="str">
        <f>IF(invulformulier!G5=0,"---",invulformulier!G5)</f>
        <v>---</v>
      </c>
      <c r="C5" s="518"/>
      <c r="D5" s="519"/>
      <c r="E5" s="217"/>
      <c r="F5" s="520" t="s">
        <v>0</v>
      </c>
      <c r="G5" s="520"/>
      <c r="H5" s="521" t="str">
        <f>IF(invulformulier!T5=0,"---",invulformulier!T5)</f>
        <v>---</v>
      </c>
      <c r="I5" s="522"/>
      <c r="J5" s="522"/>
      <c r="K5" s="523"/>
      <c r="L5" s="309"/>
      <c r="M5" s="38"/>
      <c r="N5" s="38"/>
      <c r="O5" s="38"/>
      <c r="P5" s="38"/>
      <c r="Q5" s="1"/>
    </row>
    <row r="6" spans="1:24" ht="8.4499999999999993" customHeight="1" thickBot="1" x14ac:dyDescent="0.25">
      <c r="A6" s="313"/>
      <c r="B6" s="314"/>
      <c r="C6" s="314"/>
      <c r="D6" s="314"/>
      <c r="E6" s="217"/>
      <c r="F6" s="217"/>
      <c r="G6" s="217"/>
      <c r="H6" s="217"/>
      <c r="I6" s="217"/>
      <c r="J6" s="217"/>
      <c r="K6" s="217"/>
      <c r="L6" s="309"/>
      <c r="M6" s="38"/>
      <c r="N6" s="38"/>
      <c r="O6" s="38"/>
      <c r="P6" s="38"/>
      <c r="Q6" s="1"/>
    </row>
    <row r="7" spans="1:24" ht="26.45" customHeight="1" thickBot="1" x14ac:dyDescent="0.25">
      <c r="A7" s="313" t="s">
        <v>84</v>
      </c>
      <c r="B7" s="517" t="str">
        <f>IF(invulformulier!G7=0,"---",invulformulier!G7)</f>
        <v>---</v>
      </c>
      <c r="C7" s="518"/>
      <c r="D7" s="519"/>
      <c r="E7" s="217"/>
      <c r="F7" s="520" t="s">
        <v>1</v>
      </c>
      <c r="G7" s="520"/>
      <c r="H7" s="517" t="str">
        <f>IF(invulformulier!T7=0,"---",invulformulier!T7)</f>
        <v>---</v>
      </c>
      <c r="I7" s="518"/>
      <c r="J7" s="518"/>
      <c r="K7" s="519"/>
      <c r="L7" s="309"/>
      <c r="M7" s="38"/>
      <c r="N7" s="38"/>
      <c r="O7" s="38"/>
      <c r="P7" s="38"/>
      <c r="Q7" s="1"/>
    </row>
    <row r="8" spans="1:24" ht="35.450000000000003" customHeight="1" thickBot="1" x14ac:dyDescent="0.25">
      <c r="A8" s="310"/>
      <c r="B8" s="311"/>
      <c r="C8" s="311"/>
      <c r="D8" s="311"/>
      <c r="E8" s="311"/>
      <c r="F8" s="311"/>
      <c r="G8" s="311"/>
      <c r="H8" s="311"/>
      <c r="I8" s="311"/>
      <c r="J8" s="311"/>
      <c r="K8" s="311"/>
      <c r="L8" s="312"/>
      <c r="M8" s="38"/>
      <c r="N8" s="38"/>
      <c r="O8" s="38"/>
      <c r="P8" s="38"/>
      <c r="Q8" s="1"/>
    </row>
    <row r="9" spans="1:24" ht="148.35" customHeight="1" x14ac:dyDescent="0.2">
      <c r="A9" s="13"/>
      <c r="B9" s="14"/>
      <c r="C9" s="14"/>
      <c r="D9" s="14"/>
      <c r="E9" s="14"/>
      <c r="F9" s="14"/>
      <c r="G9" s="14"/>
      <c r="H9" s="14"/>
      <c r="I9" s="14"/>
      <c r="J9" s="14"/>
      <c r="K9" s="14"/>
      <c r="L9" s="15"/>
      <c r="M9" s="8"/>
      <c r="N9" s="8"/>
      <c r="O9" s="8"/>
      <c r="P9" s="8"/>
      <c r="Q9" s="1"/>
    </row>
    <row r="10" spans="1:24" x14ac:dyDescent="0.2">
      <c r="A10" s="13"/>
      <c r="B10" s="14"/>
      <c r="C10" s="14"/>
      <c r="D10" s="14"/>
      <c r="E10" s="14"/>
      <c r="F10" s="14"/>
      <c r="G10" s="14"/>
      <c r="H10" s="14"/>
      <c r="I10" s="14"/>
      <c r="J10" s="14"/>
      <c r="K10" s="14"/>
      <c r="L10" s="15"/>
      <c r="M10" s="8"/>
      <c r="N10" s="8"/>
      <c r="O10" s="8"/>
      <c r="P10" s="8"/>
      <c r="Q10" s="1"/>
    </row>
    <row r="11" spans="1:24" x14ac:dyDescent="0.2">
      <c r="A11" s="13"/>
      <c r="B11" s="14"/>
      <c r="C11" s="14"/>
      <c r="D11" s="14"/>
      <c r="E11" s="14"/>
      <c r="F11" s="14"/>
      <c r="G11" s="14"/>
      <c r="H11" s="14"/>
      <c r="I11" s="14"/>
      <c r="J11" s="14"/>
      <c r="K11" s="14"/>
      <c r="L11" s="15"/>
      <c r="M11" s="8"/>
      <c r="N11" s="8"/>
      <c r="O11" s="8"/>
      <c r="P11" s="8"/>
      <c r="Q11" s="1"/>
    </row>
    <row r="12" spans="1:24" ht="13.35" customHeight="1" x14ac:dyDescent="0.2">
      <c r="A12" s="13"/>
      <c r="B12" s="14"/>
      <c r="C12" s="14"/>
      <c r="D12" s="14"/>
      <c r="E12" s="14"/>
      <c r="F12" s="14"/>
      <c r="G12" s="14"/>
      <c r="H12" s="14"/>
      <c r="I12" s="14"/>
      <c r="J12" s="14"/>
      <c r="K12" s="14"/>
      <c r="L12" s="15"/>
      <c r="M12" s="8"/>
      <c r="N12" s="8"/>
      <c r="O12" s="8"/>
      <c r="P12" s="8"/>
      <c r="Q12" s="1"/>
    </row>
    <row r="13" spans="1:24" ht="13.35" customHeight="1" x14ac:dyDescent="0.2">
      <c r="A13" s="13"/>
      <c r="B13" s="14"/>
      <c r="C13" s="14"/>
      <c r="D13" s="14"/>
      <c r="E13" s="14"/>
      <c r="F13" s="14"/>
      <c r="G13" s="14"/>
      <c r="H13" s="514"/>
      <c r="I13" s="534" t="s">
        <v>113</v>
      </c>
      <c r="J13" s="534"/>
      <c r="K13" s="535"/>
      <c r="L13" s="15"/>
      <c r="M13" s="8"/>
      <c r="N13" s="8"/>
      <c r="O13" s="8"/>
      <c r="P13" s="8"/>
      <c r="Q13" s="1"/>
    </row>
    <row r="14" spans="1:24" ht="13.35" customHeight="1" x14ac:dyDescent="0.25">
      <c r="A14" s="13"/>
      <c r="B14" s="14"/>
      <c r="C14" s="14"/>
      <c r="D14" s="14"/>
      <c r="E14" s="14"/>
      <c r="F14" s="14"/>
      <c r="G14" s="14"/>
      <c r="H14" s="515"/>
      <c r="I14" s="536"/>
      <c r="J14" s="536"/>
      <c r="K14" s="509"/>
      <c r="L14" s="15"/>
      <c r="M14" s="8"/>
      <c r="N14" s="8"/>
      <c r="O14" s="8"/>
      <c r="P14" s="8"/>
      <c r="Q14" s="1"/>
      <c r="U14" s="50" t="s">
        <v>79</v>
      </c>
      <c r="V14" s="51"/>
      <c r="W14" s="51"/>
      <c r="X14" s="52"/>
    </row>
    <row r="15" spans="1:24" ht="13.35" customHeight="1" x14ac:dyDescent="0.2">
      <c r="A15" s="13"/>
      <c r="B15" s="14"/>
      <c r="C15" s="14"/>
      <c r="D15" s="14"/>
      <c r="E15" s="14"/>
      <c r="F15" s="14"/>
      <c r="G15" s="14"/>
      <c r="H15" s="515"/>
      <c r="I15" s="536"/>
      <c r="J15" s="536"/>
      <c r="K15" s="509"/>
      <c r="L15" s="15"/>
      <c r="M15" s="8"/>
      <c r="N15" s="8"/>
      <c r="O15" s="8"/>
      <c r="P15" s="8"/>
      <c r="Q15" s="1"/>
      <c r="U15" s="53"/>
      <c r="V15" s="54"/>
      <c r="W15" s="54"/>
      <c r="X15" s="55"/>
    </row>
    <row r="16" spans="1:24" ht="13.35" customHeight="1" x14ac:dyDescent="0.2">
      <c r="A16" s="13"/>
      <c r="B16" s="14"/>
      <c r="C16" s="14"/>
      <c r="D16" s="14"/>
      <c r="E16" s="14"/>
      <c r="F16" s="14"/>
      <c r="G16" s="14"/>
      <c r="H16" s="515"/>
      <c r="I16" s="536"/>
      <c r="J16" s="536"/>
      <c r="K16" s="509"/>
      <c r="L16" s="15"/>
      <c r="M16" s="8"/>
      <c r="N16" s="8"/>
      <c r="O16" s="8"/>
      <c r="P16" s="8"/>
      <c r="Q16" s="1"/>
      <c r="U16" s="53"/>
      <c r="V16" s="524" t="s">
        <v>68</v>
      </c>
      <c r="W16" s="524" t="s">
        <v>69</v>
      </c>
      <c r="X16" s="526" t="s">
        <v>70</v>
      </c>
    </row>
    <row r="17" spans="1:24" ht="10.7" customHeight="1" x14ac:dyDescent="0.2">
      <c r="A17" s="13"/>
      <c r="B17" s="14"/>
      <c r="C17" s="14"/>
      <c r="D17" s="14"/>
      <c r="E17" s="14"/>
      <c r="F17" s="14"/>
      <c r="G17" s="14"/>
      <c r="H17" s="516"/>
      <c r="I17" s="537"/>
      <c r="J17" s="537"/>
      <c r="K17" s="511"/>
      <c r="L17" s="15"/>
      <c r="M17" s="8"/>
      <c r="N17" s="8"/>
      <c r="O17" s="8"/>
      <c r="P17" s="8"/>
      <c r="Q17" s="1"/>
      <c r="U17" s="53"/>
      <c r="V17" s="525"/>
      <c r="W17" s="525"/>
      <c r="X17" s="526"/>
    </row>
    <row r="18" spans="1:24" x14ac:dyDescent="0.2">
      <c r="A18" s="13"/>
      <c r="B18" s="14"/>
      <c r="C18" s="14"/>
      <c r="D18" s="14"/>
      <c r="E18" s="14"/>
      <c r="F18" s="14"/>
      <c r="G18" s="14"/>
      <c r="H18" s="14"/>
      <c r="I18" s="14"/>
      <c r="J18" s="14"/>
      <c r="K18" s="14"/>
      <c r="L18" s="15"/>
      <c r="M18" s="8"/>
      <c r="N18" s="8"/>
      <c r="O18" s="8"/>
      <c r="P18" s="8"/>
      <c r="Q18" s="1"/>
      <c r="U18" s="56" t="s">
        <v>3</v>
      </c>
      <c r="V18" s="525"/>
      <c r="W18" s="525"/>
      <c r="X18" s="526"/>
    </row>
    <row r="19" spans="1:24" ht="13.35" customHeight="1" x14ac:dyDescent="0.2">
      <c r="A19" s="13"/>
      <c r="B19" s="14"/>
      <c r="C19" s="14"/>
      <c r="D19" s="14"/>
      <c r="E19" s="14"/>
      <c r="F19" s="14"/>
      <c r="G19" s="14"/>
      <c r="H19" s="514"/>
      <c r="I19" s="534" t="s">
        <v>74</v>
      </c>
      <c r="J19" s="534"/>
      <c r="K19" s="535"/>
      <c r="L19" s="15"/>
      <c r="M19" s="8"/>
      <c r="N19" s="8"/>
      <c r="O19" s="8"/>
      <c r="P19" s="8"/>
      <c r="Q19" s="1"/>
      <c r="U19" s="53"/>
      <c r="V19" s="54"/>
      <c r="W19" s="54"/>
      <c r="X19" s="55"/>
    </row>
    <row r="20" spans="1:24" ht="13.35" customHeight="1" x14ac:dyDescent="0.2">
      <c r="A20" s="13"/>
      <c r="B20" s="14"/>
      <c r="C20" s="14"/>
      <c r="D20" s="14"/>
      <c r="E20" s="14"/>
      <c r="F20" s="14"/>
      <c r="G20" s="14"/>
      <c r="H20" s="515"/>
      <c r="I20" s="536"/>
      <c r="J20" s="536"/>
      <c r="K20" s="509"/>
      <c r="L20" s="15"/>
      <c r="M20" s="8"/>
      <c r="N20" s="8"/>
      <c r="O20" s="8"/>
      <c r="P20" s="8"/>
      <c r="Q20" s="1"/>
      <c r="U20" s="57">
        <v>1</v>
      </c>
      <c r="V20" s="58">
        <f>IF(W20="---","---",(X20-W20))</f>
        <v>0.36</v>
      </c>
      <c r="W20" s="58">
        <f>IF(invulformulier!F19+invulformulier!F22=0,"---",(invulformulier!J19+invulformulier!J22)/(invulformulier!F16+invulformulier!F19+invulformulier!F22))</f>
        <v>0.24</v>
      </c>
      <c r="X20" s="59">
        <f>invulformulier!X16</f>
        <v>0.6</v>
      </c>
    </row>
    <row r="21" spans="1:24" ht="13.35" customHeight="1" x14ac:dyDescent="0.2">
      <c r="A21" s="13"/>
      <c r="B21" s="14"/>
      <c r="C21" s="14"/>
      <c r="D21" s="14"/>
      <c r="E21" s="14"/>
      <c r="F21" s="14"/>
      <c r="G21" s="14"/>
      <c r="H21" s="515"/>
      <c r="I21" s="536"/>
      <c r="J21" s="536"/>
      <c r="K21" s="509"/>
      <c r="L21" s="15"/>
      <c r="M21" s="8"/>
      <c r="N21" s="8"/>
      <c r="O21" s="8"/>
      <c r="P21" s="8"/>
      <c r="Q21" s="1"/>
      <c r="U21" s="57">
        <v>1</v>
      </c>
      <c r="V21" s="58">
        <f>IF(W21="---","---",(X21-W21))</f>
        <v>0.43999999999999995</v>
      </c>
      <c r="W21" s="58">
        <f>IF(invulformulier!F19+invulformulier!F22=0,"---",(invulformulier!N19+invulformulier!N22)/(invulformulier!F16+invulformulier!F19+invulformulier!F22))</f>
        <v>0.16</v>
      </c>
      <c r="X21" s="59">
        <f>invulformulier!X16</f>
        <v>0.6</v>
      </c>
    </row>
    <row r="22" spans="1:24" ht="13.35" customHeight="1" x14ac:dyDescent="0.2">
      <c r="A22" s="13"/>
      <c r="B22" s="14"/>
      <c r="C22" s="14"/>
      <c r="D22" s="14"/>
      <c r="E22" s="14"/>
      <c r="F22" s="14"/>
      <c r="G22" s="14"/>
      <c r="H22" s="515"/>
      <c r="I22" s="536"/>
      <c r="J22" s="536"/>
      <c r="K22" s="509"/>
      <c r="L22" s="15"/>
      <c r="M22" s="8"/>
      <c r="N22" s="8"/>
      <c r="O22" s="8"/>
      <c r="P22" s="8"/>
      <c r="Q22" s="6"/>
      <c r="U22" s="57">
        <v>2</v>
      </c>
      <c r="V22" s="58">
        <f t="shared" ref="V22:V24" si="0">IF(W22="---","---",(X22-W22))</f>
        <v>0.5</v>
      </c>
      <c r="W22" s="60">
        <f>IF(invulformulier!F30+invulformulier!F33=0,"---",(invulformulier!J30+invulformulier!J33)/(invulformulier!F27+invulformulier!F30+invulformulier!F33))</f>
        <v>0.16666666666666666</v>
      </c>
      <c r="X22" s="59">
        <f>invulformulier!X27</f>
        <v>0.66666666666666663</v>
      </c>
    </row>
    <row r="23" spans="1:24" ht="13.35" customHeight="1" x14ac:dyDescent="0.2">
      <c r="A23" s="13"/>
      <c r="B23" s="14"/>
      <c r="C23" s="14"/>
      <c r="D23" s="14"/>
      <c r="E23" s="14"/>
      <c r="F23" s="14"/>
      <c r="G23" s="14"/>
      <c r="H23" s="516"/>
      <c r="I23" s="537"/>
      <c r="J23" s="537"/>
      <c r="K23" s="511"/>
      <c r="L23" s="15"/>
      <c r="M23" s="8"/>
      <c r="N23" s="8"/>
      <c r="O23" s="8"/>
      <c r="P23" s="8"/>
      <c r="Q23" s="1"/>
      <c r="U23" s="57">
        <v>2</v>
      </c>
      <c r="V23" s="58">
        <f t="shared" si="0"/>
        <v>0.36666666666666664</v>
      </c>
      <c r="W23" s="58">
        <f>IF(invulformulier!F30+invulformulier!F33=0,"---",(invulformulier!N30+invulformulier!N33)/(invulformulier!F27+invulformulier!F30+invulformulier!F33))</f>
        <v>0.3</v>
      </c>
      <c r="X23" s="59">
        <f>invulformulier!X27</f>
        <v>0.66666666666666663</v>
      </c>
    </row>
    <row r="24" spans="1:24" x14ac:dyDescent="0.2">
      <c r="A24" s="13"/>
      <c r="B24" s="14"/>
      <c r="C24" s="14"/>
      <c r="D24" s="14"/>
      <c r="E24" s="14"/>
      <c r="F24" s="14"/>
      <c r="G24" s="14"/>
      <c r="H24" s="14"/>
      <c r="I24" s="14"/>
      <c r="J24" s="14"/>
      <c r="K24" s="14"/>
      <c r="L24" s="15"/>
      <c r="M24" s="8"/>
      <c r="N24" s="8"/>
      <c r="O24" s="8"/>
      <c r="P24" s="8"/>
      <c r="Q24" s="1"/>
      <c r="U24" s="61">
        <v>3</v>
      </c>
      <c r="V24" s="62">
        <f t="shared" si="0"/>
        <v>0.68</v>
      </c>
      <c r="W24" s="63">
        <f>IF(invulformulier!F41+invulformulier!F44=0,"---",(invulformulier!N41+invulformulier!N44)/(invulformulier!F38+invulformulier!F41+invulformulier!F44))</f>
        <v>0.12</v>
      </c>
      <c r="X24" s="64">
        <f>invulformulier!X38</f>
        <v>0.8</v>
      </c>
    </row>
    <row r="25" spans="1:24" ht="13.35" customHeight="1" x14ac:dyDescent="0.2">
      <c r="A25" s="13"/>
      <c r="B25" s="14"/>
      <c r="C25" s="14"/>
      <c r="D25" s="14"/>
      <c r="E25" s="14"/>
      <c r="F25" s="14"/>
      <c r="G25" s="14"/>
      <c r="H25" s="538" t="s">
        <v>82</v>
      </c>
      <c r="I25" s="534"/>
      <c r="J25" s="534"/>
      <c r="K25" s="535"/>
      <c r="L25" s="15"/>
      <c r="M25" s="8"/>
      <c r="N25" s="8"/>
      <c r="O25" s="8"/>
      <c r="P25" s="8"/>
      <c r="Q25" s="5"/>
    </row>
    <row r="26" spans="1:24" ht="13.35" customHeight="1" x14ac:dyDescent="0.2">
      <c r="A26" s="13"/>
      <c r="B26" s="14"/>
      <c r="C26" s="14"/>
      <c r="D26" s="14"/>
      <c r="E26" s="14"/>
      <c r="F26" s="14"/>
      <c r="G26" s="14"/>
      <c r="H26" s="508"/>
      <c r="I26" s="536"/>
      <c r="J26" s="536"/>
      <c r="K26" s="509"/>
      <c r="L26" s="15"/>
      <c r="M26" s="8"/>
      <c r="N26" s="8"/>
      <c r="O26" s="8"/>
      <c r="P26" s="8"/>
      <c r="Q26" s="1"/>
    </row>
    <row r="27" spans="1:24" ht="13.35" customHeight="1" x14ac:dyDescent="0.2">
      <c r="A27" s="13"/>
      <c r="B27" s="14"/>
      <c r="C27" s="14"/>
      <c r="D27" s="14"/>
      <c r="E27" s="14"/>
      <c r="F27" s="14"/>
      <c r="G27" s="14"/>
      <c r="H27" s="508"/>
      <c r="I27" s="536"/>
      <c r="J27" s="536"/>
      <c r="K27" s="509"/>
      <c r="L27" s="15"/>
      <c r="M27" s="8"/>
      <c r="N27" s="8"/>
      <c r="O27" s="8"/>
      <c r="P27" s="8"/>
      <c r="Q27" s="1"/>
    </row>
    <row r="28" spans="1:24" ht="15" customHeight="1" x14ac:dyDescent="0.2">
      <c r="A28" s="13"/>
      <c r="B28" s="14"/>
      <c r="C28" s="14"/>
      <c r="D28" s="14"/>
      <c r="E28" s="14"/>
      <c r="F28" s="14"/>
      <c r="G28" s="14"/>
      <c r="H28" s="508"/>
      <c r="I28" s="536"/>
      <c r="J28" s="536"/>
      <c r="K28" s="509"/>
      <c r="L28" s="15"/>
      <c r="M28" s="8"/>
      <c r="N28" s="8"/>
      <c r="O28" s="8"/>
      <c r="P28" s="8"/>
      <c r="Q28" s="1"/>
    </row>
    <row r="29" spans="1:24" ht="14.25" customHeight="1" x14ac:dyDescent="0.2">
      <c r="A29" s="13"/>
      <c r="B29" s="14"/>
      <c r="C29" s="14"/>
      <c r="D29" s="14"/>
      <c r="E29" s="14"/>
      <c r="F29" s="14"/>
      <c r="G29" s="14"/>
      <c r="H29" s="508"/>
      <c r="I29" s="536"/>
      <c r="J29" s="536"/>
      <c r="K29" s="509"/>
      <c r="L29" s="15"/>
      <c r="M29" s="8"/>
      <c r="N29" s="8"/>
      <c r="O29" s="8"/>
      <c r="P29" s="8"/>
      <c r="Q29" s="1"/>
    </row>
    <row r="30" spans="1:24" ht="14.25" customHeight="1" x14ac:dyDescent="0.2">
      <c r="A30" s="13"/>
      <c r="B30" s="14"/>
      <c r="C30" s="14"/>
      <c r="D30" s="14"/>
      <c r="E30" s="14"/>
      <c r="F30" s="14"/>
      <c r="G30" s="14"/>
      <c r="H30" s="508"/>
      <c r="I30" s="536"/>
      <c r="J30" s="536"/>
      <c r="K30" s="509"/>
      <c r="L30" s="15"/>
      <c r="M30" s="8"/>
      <c r="N30" s="8"/>
      <c r="O30" s="8"/>
      <c r="P30" s="8"/>
      <c r="Q30" s="1"/>
    </row>
    <row r="31" spans="1:24" ht="26.25" customHeight="1" x14ac:dyDescent="0.2">
      <c r="A31" s="13"/>
      <c r="B31" s="14"/>
      <c r="C31" s="14"/>
      <c r="D31" s="14"/>
      <c r="E31" s="14"/>
      <c r="F31" s="14"/>
      <c r="G31" s="14"/>
      <c r="H31" s="510"/>
      <c r="I31" s="537"/>
      <c r="J31" s="537"/>
      <c r="K31" s="511"/>
      <c r="L31" s="15"/>
      <c r="M31" s="8"/>
      <c r="N31" s="8"/>
      <c r="O31" s="8"/>
      <c r="P31" s="8"/>
      <c r="Q31" s="1"/>
    </row>
    <row r="32" spans="1:24" ht="27" customHeight="1" x14ac:dyDescent="0.2">
      <c r="A32" s="316" t="s">
        <v>73</v>
      </c>
      <c r="B32" s="323">
        <v>1</v>
      </c>
      <c r="C32" s="323">
        <v>1</v>
      </c>
      <c r="D32" s="323">
        <v>2</v>
      </c>
      <c r="E32" s="323">
        <v>2</v>
      </c>
      <c r="F32" s="323">
        <v>3</v>
      </c>
      <c r="G32" s="18"/>
      <c r="H32" s="18"/>
      <c r="I32" s="18"/>
      <c r="J32" s="18"/>
      <c r="K32" s="18"/>
      <c r="L32" s="16"/>
      <c r="M32" s="7"/>
      <c r="N32" s="7"/>
      <c r="O32" s="7"/>
      <c r="P32" s="7"/>
      <c r="Q32" s="7"/>
    </row>
    <row r="33" spans="1:17" s="67" customFormat="1" ht="66.75" customHeight="1" x14ac:dyDescent="0.2">
      <c r="A33" s="317" t="s">
        <v>75</v>
      </c>
      <c r="B33" s="318" t="s">
        <v>36</v>
      </c>
      <c r="C33" s="319" t="s">
        <v>111</v>
      </c>
      <c r="D33" s="318" t="s">
        <v>83</v>
      </c>
      <c r="E33" s="319" t="s">
        <v>111</v>
      </c>
      <c r="F33" s="318" t="s">
        <v>61</v>
      </c>
      <c r="G33" s="65"/>
      <c r="H33" s="65"/>
      <c r="I33" s="512"/>
      <c r="J33" s="512"/>
      <c r="K33" s="512"/>
      <c r="L33" s="513"/>
      <c r="M33" s="66"/>
    </row>
    <row r="34" spans="1:17" s="67" customFormat="1" ht="80.25" customHeight="1" x14ac:dyDescent="0.2">
      <c r="A34" s="326" t="s">
        <v>118</v>
      </c>
      <c r="B34" s="527" t="s">
        <v>100</v>
      </c>
      <c r="C34" s="528"/>
      <c r="D34" s="531" t="s">
        <v>71</v>
      </c>
      <c r="E34" s="531"/>
      <c r="F34" s="327" t="s">
        <v>72</v>
      </c>
      <c r="G34" s="65"/>
      <c r="H34" s="65"/>
      <c r="I34" s="512"/>
      <c r="J34" s="512"/>
      <c r="K34" s="512"/>
      <c r="L34" s="513"/>
      <c r="M34" s="66"/>
    </row>
    <row r="35" spans="1:17" s="67" customFormat="1" ht="36" customHeight="1" x14ac:dyDescent="0.2">
      <c r="A35" s="328" t="s">
        <v>80</v>
      </c>
      <c r="B35" s="529">
        <f>X20</f>
        <v>0.6</v>
      </c>
      <c r="C35" s="530"/>
      <c r="D35" s="532">
        <f>X22</f>
        <v>0.66666666666666663</v>
      </c>
      <c r="E35" s="533"/>
      <c r="F35" s="329">
        <f>X24</f>
        <v>0.8</v>
      </c>
      <c r="G35" s="43"/>
      <c r="H35" s="43"/>
      <c r="I35" s="512"/>
      <c r="J35" s="512"/>
      <c r="K35" s="512"/>
      <c r="L35" s="513"/>
      <c r="M35" s="66"/>
    </row>
    <row r="36" spans="1:17" ht="27.75" customHeight="1" thickBot="1" x14ac:dyDescent="0.25">
      <c r="A36" s="44"/>
      <c r="B36" s="45"/>
      <c r="C36" s="45"/>
      <c r="D36" s="45"/>
      <c r="E36" s="45"/>
      <c r="F36" s="45"/>
      <c r="G36" s="45"/>
      <c r="H36" s="45"/>
      <c r="I36" s="46"/>
      <c r="J36" s="46"/>
      <c r="K36" s="46"/>
      <c r="L36" s="47"/>
      <c r="M36" s="17"/>
    </row>
    <row r="37" spans="1:17" ht="92.45" customHeight="1" thickBot="1" x14ac:dyDescent="0.25">
      <c r="A37" s="41"/>
      <c r="B37" s="39"/>
      <c r="C37" s="39"/>
      <c r="D37" s="39"/>
      <c r="E37" s="39"/>
      <c r="F37" s="39"/>
      <c r="G37" s="39"/>
      <c r="H37" s="39"/>
      <c r="I37" s="40"/>
      <c r="J37" s="40"/>
      <c r="K37" s="40"/>
      <c r="L37" s="42"/>
      <c r="M37" s="9"/>
    </row>
    <row r="38" spans="1:17" ht="43.35" customHeight="1" x14ac:dyDescent="0.2">
      <c r="A38" s="10"/>
      <c r="B38" s="11"/>
      <c r="C38" s="11"/>
      <c r="D38" s="11"/>
      <c r="E38" s="11"/>
      <c r="F38" s="11"/>
      <c r="G38" s="11"/>
      <c r="H38" s="11"/>
      <c r="I38" s="11"/>
      <c r="J38" s="11"/>
      <c r="K38" s="11"/>
      <c r="L38" s="12"/>
      <c r="M38" s="8"/>
      <c r="N38" s="8"/>
      <c r="O38" s="8"/>
      <c r="P38" s="8"/>
      <c r="Q38" s="1"/>
    </row>
    <row r="39" spans="1:17" ht="35.450000000000003" customHeight="1" x14ac:dyDescent="0.2">
      <c r="A39" s="13"/>
      <c r="B39" s="14"/>
      <c r="C39" s="14"/>
      <c r="D39" s="14"/>
      <c r="E39" s="14"/>
      <c r="F39" s="14"/>
      <c r="G39" s="14"/>
      <c r="H39" s="14"/>
      <c r="I39" s="14"/>
      <c r="J39" s="14"/>
      <c r="K39" s="14"/>
      <c r="L39" s="15"/>
      <c r="M39" s="8"/>
      <c r="N39" s="8"/>
      <c r="O39" s="8"/>
      <c r="P39" s="8"/>
      <c r="Q39" s="1"/>
    </row>
    <row r="40" spans="1:17" x14ac:dyDescent="0.2">
      <c r="A40" s="13"/>
      <c r="B40" s="14"/>
      <c r="C40" s="14"/>
      <c r="D40" s="14"/>
      <c r="E40" s="14"/>
      <c r="F40" s="14"/>
      <c r="G40" s="14"/>
      <c r="H40" s="14"/>
      <c r="I40" s="14"/>
      <c r="J40" s="14"/>
      <c r="K40" s="14"/>
      <c r="L40" s="15"/>
      <c r="M40" s="8"/>
      <c r="N40" s="8"/>
      <c r="O40" s="8"/>
      <c r="P40" s="8"/>
      <c r="Q40" s="1"/>
    </row>
    <row r="41" spans="1:17" x14ac:dyDescent="0.2">
      <c r="A41" s="13"/>
      <c r="B41" s="14"/>
      <c r="C41" s="14"/>
      <c r="D41" s="14"/>
      <c r="E41" s="14"/>
      <c r="F41" s="14"/>
      <c r="G41" s="14"/>
      <c r="H41" s="14"/>
      <c r="I41" s="14"/>
      <c r="J41" s="14"/>
      <c r="K41" s="14"/>
      <c r="L41" s="15"/>
      <c r="M41" s="8"/>
      <c r="N41" s="8"/>
      <c r="O41" s="8"/>
      <c r="P41" s="8"/>
      <c r="Q41" s="1"/>
    </row>
    <row r="42" spans="1:17" x14ac:dyDescent="0.2">
      <c r="A42" s="13"/>
      <c r="B42" s="14"/>
      <c r="C42" s="14"/>
      <c r="D42" s="14"/>
      <c r="E42" s="14"/>
      <c r="F42" s="14"/>
      <c r="G42" s="14"/>
      <c r="H42" s="14"/>
      <c r="I42" s="14"/>
      <c r="J42" s="14"/>
      <c r="K42" s="14"/>
      <c r="L42" s="15"/>
      <c r="M42" s="8"/>
      <c r="N42" s="8"/>
      <c r="O42" s="8"/>
      <c r="P42" s="8"/>
      <c r="Q42" s="1"/>
    </row>
    <row r="43" spans="1:17" ht="15.75" customHeight="1" x14ac:dyDescent="0.2">
      <c r="A43" s="13"/>
      <c r="B43" s="14"/>
      <c r="C43" s="14"/>
      <c r="D43" s="14"/>
      <c r="E43" s="14"/>
      <c r="F43" s="14"/>
      <c r="G43" s="14"/>
      <c r="H43" s="14"/>
      <c r="I43" s="14"/>
      <c r="J43" s="14"/>
      <c r="K43" s="14"/>
      <c r="L43" s="15"/>
      <c r="M43" s="8"/>
      <c r="N43" s="8"/>
      <c r="O43" s="8"/>
      <c r="P43" s="8"/>
      <c r="Q43" s="1"/>
    </row>
    <row r="44" spans="1:17" ht="15.75" customHeight="1" x14ac:dyDescent="0.2">
      <c r="A44" s="13"/>
      <c r="B44" s="14"/>
      <c r="C44" s="14"/>
      <c r="D44" s="14"/>
      <c r="E44" s="14"/>
      <c r="F44" s="14"/>
      <c r="G44" s="14"/>
      <c r="H44" s="14"/>
      <c r="I44" s="14"/>
      <c r="J44" s="14"/>
      <c r="K44" s="14"/>
      <c r="L44" s="15"/>
      <c r="M44" s="8"/>
      <c r="N44" s="8"/>
      <c r="O44" s="8"/>
      <c r="P44" s="8"/>
      <c r="Q44" s="1"/>
    </row>
    <row r="45" spans="1:17" x14ac:dyDescent="0.2">
      <c r="A45" s="24"/>
      <c r="B45" s="4"/>
      <c r="C45" s="25"/>
      <c r="D45" s="25"/>
      <c r="E45" s="25"/>
      <c r="F45" s="25"/>
      <c r="G45" s="25"/>
      <c r="H45" s="25"/>
      <c r="I45" s="25"/>
      <c r="J45" s="25"/>
      <c r="K45" s="25"/>
      <c r="L45" s="26"/>
      <c r="P45" s="4"/>
    </row>
    <row r="46" spans="1:17" x14ac:dyDescent="0.2">
      <c r="A46" s="24"/>
      <c r="B46" s="4"/>
      <c r="C46" s="25"/>
      <c r="D46" s="25"/>
      <c r="E46" s="25"/>
      <c r="F46" s="25"/>
      <c r="G46" s="25"/>
      <c r="H46" s="25"/>
      <c r="I46" s="25"/>
      <c r="J46" s="25"/>
      <c r="K46" s="25"/>
      <c r="L46" s="26"/>
    </row>
    <row r="47" spans="1:17" x14ac:dyDescent="0.2">
      <c r="A47" s="24"/>
      <c r="B47" s="4"/>
      <c r="C47" s="25"/>
      <c r="D47" s="25"/>
      <c r="E47" s="25"/>
      <c r="F47" s="25"/>
      <c r="G47" s="25"/>
      <c r="H47" s="25"/>
      <c r="I47" s="25"/>
      <c r="J47" s="19"/>
      <c r="K47" s="20"/>
      <c r="L47" s="26"/>
    </row>
    <row r="48" spans="1:17" x14ac:dyDescent="0.2">
      <c r="A48" s="24"/>
      <c r="B48" s="4"/>
      <c r="C48" s="25"/>
      <c r="D48" s="25"/>
      <c r="E48" s="25"/>
      <c r="F48" s="25"/>
      <c r="G48" s="25"/>
      <c r="H48" s="25"/>
      <c r="I48" s="25"/>
      <c r="J48" s="21"/>
      <c r="K48" s="22"/>
      <c r="L48" s="26"/>
    </row>
    <row r="49" spans="1:14" x14ac:dyDescent="0.2">
      <c r="A49" s="24"/>
      <c r="B49" s="3"/>
      <c r="C49" s="25"/>
      <c r="D49" s="25"/>
      <c r="E49" s="25"/>
      <c r="F49" s="25"/>
      <c r="G49" s="25"/>
      <c r="H49" s="25"/>
      <c r="I49" s="25"/>
      <c r="J49" s="21"/>
      <c r="K49" s="22"/>
      <c r="L49" s="26"/>
    </row>
    <row r="50" spans="1:14" x14ac:dyDescent="0.2">
      <c r="A50" s="24"/>
      <c r="B50" s="3"/>
      <c r="C50" s="25"/>
      <c r="D50" s="25"/>
      <c r="E50" s="25"/>
      <c r="F50" s="25"/>
      <c r="G50" s="25"/>
      <c r="H50" s="25"/>
      <c r="I50" s="25"/>
      <c r="J50" s="21"/>
      <c r="K50" s="22"/>
      <c r="L50" s="26"/>
    </row>
    <row r="51" spans="1:14" x14ac:dyDescent="0.2">
      <c r="A51" s="24"/>
      <c r="B51" s="4"/>
      <c r="C51" s="25"/>
      <c r="D51" s="25"/>
      <c r="E51" s="25"/>
      <c r="F51" s="25"/>
      <c r="G51" s="25"/>
      <c r="H51" s="25"/>
      <c r="I51" s="25"/>
      <c r="J51" s="21"/>
      <c r="K51" s="22"/>
      <c r="L51" s="26"/>
    </row>
    <row r="52" spans="1:14" ht="13.35" customHeight="1" x14ac:dyDescent="0.2">
      <c r="A52" s="24"/>
      <c r="B52" s="3"/>
      <c r="C52" s="25"/>
      <c r="D52" s="25"/>
      <c r="E52" s="25"/>
      <c r="F52" s="25"/>
      <c r="G52" s="25"/>
      <c r="H52" s="25"/>
      <c r="I52" s="25"/>
      <c r="J52" s="508" t="s">
        <v>114</v>
      </c>
      <c r="K52" s="509"/>
      <c r="L52" s="26"/>
    </row>
    <row r="53" spans="1:14" x14ac:dyDescent="0.2">
      <c r="A53" s="24"/>
      <c r="B53" s="4"/>
      <c r="C53" s="25"/>
      <c r="D53" s="25"/>
      <c r="E53" s="25"/>
      <c r="F53" s="25"/>
      <c r="G53" s="25"/>
      <c r="H53" s="25"/>
      <c r="I53" s="25"/>
      <c r="J53" s="508"/>
      <c r="K53" s="509"/>
      <c r="L53" s="26"/>
    </row>
    <row r="54" spans="1:14" x14ac:dyDescent="0.2">
      <c r="A54" s="24"/>
      <c r="B54" s="4"/>
      <c r="C54" s="25"/>
      <c r="D54" s="25"/>
      <c r="E54" s="25"/>
      <c r="F54" s="25"/>
      <c r="G54" s="25"/>
      <c r="H54" s="25"/>
      <c r="I54" s="25"/>
      <c r="J54" s="508"/>
      <c r="K54" s="509"/>
      <c r="L54" s="26"/>
    </row>
    <row r="55" spans="1:14" ht="13.35" customHeight="1" x14ac:dyDescent="0.2">
      <c r="A55" s="24"/>
      <c r="B55" s="4"/>
      <c r="C55" s="25"/>
      <c r="D55" s="25"/>
      <c r="E55" s="25"/>
      <c r="F55" s="25"/>
      <c r="G55" s="25"/>
      <c r="H55" s="25"/>
      <c r="I55" s="25"/>
      <c r="J55" s="508"/>
      <c r="K55" s="509"/>
      <c r="L55" s="26"/>
    </row>
    <row r="56" spans="1:14" x14ac:dyDescent="0.2">
      <c r="A56" s="24"/>
      <c r="B56" s="27"/>
      <c r="C56" s="25"/>
      <c r="D56" s="25"/>
      <c r="E56" s="25"/>
      <c r="F56" s="25"/>
      <c r="G56" s="25"/>
      <c r="H56" s="25"/>
      <c r="I56" s="25"/>
      <c r="J56" s="508"/>
      <c r="K56" s="509"/>
      <c r="L56" s="26"/>
    </row>
    <row r="57" spans="1:14" x14ac:dyDescent="0.2">
      <c r="A57" s="24"/>
      <c r="B57" s="25"/>
      <c r="C57" s="25"/>
      <c r="D57" s="25"/>
      <c r="E57" s="25"/>
      <c r="F57" s="25"/>
      <c r="G57" s="25"/>
      <c r="H57" s="25"/>
      <c r="I57" s="25"/>
      <c r="J57" s="508"/>
      <c r="K57" s="509"/>
      <c r="L57" s="26"/>
    </row>
    <row r="58" spans="1:14" x14ac:dyDescent="0.2">
      <c r="A58" s="24"/>
      <c r="B58" s="25"/>
      <c r="C58" s="25"/>
      <c r="D58" s="25"/>
      <c r="E58" s="25"/>
      <c r="F58" s="25"/>
      <c r="G58" s="25"/>
      <c r="H58" s="25"/>
      <c r="I58" s="25"/>
      <c r="J58" s="508"/>
      <c r="K58" s="509"/>
      <c r="L58" s="26"/>
    </row>
    <row r="59" spans="1:14" x14ac:dyDescent="0.2">
      <c r="A59" s="24"/>
      <c r="B59" s="25"/>
      <c r="C59" s="25"/>
      <c r="D59" s="25"/>
      <c r="E59" s="25"/>
      <c r="F59" s="25"/>
      <c r="G59" s="25"/>
      <c r="H59" s="25"/>
      <c r="I59" s="25"/>
      <c r="J59" s="510"/>
      <c r="K59" s="511"/>
      <c r="L59" s="26"/>
    </row>
    <row r="60" spans="1:14" x14ac:dyDescent="0.2">
      <c r="A60" s="28"/>
      <c r="B60" s="29"/>
      <c r="C60" s="29"/>
      <c r="D60" s="29"/>
      <c r="E60" s="29"/>
      <c r="F60" s="29"/>
      <c r="G60" s="29"/>
      <c r="H60" s="29"/>
      <c r="I60" s="29"/>
      <c r="J60" s="29"/>
      <c r="K60" s="29"/>
      <c r="L60" s="30"/>
      <c r="M60" s="2"/>
      <c r="N60" s="2"/>
    </row>
    <row r="61" spans="1:14" x14ac:dyDescent="0.2">
      <c r="A61" s="24"/>
      <c r="B61" s="25"/>
      <c r="C61" s="25"/>
      <c r="D61" s="25"/>
      <c r="E61" s="25"/>
      <c r="F61" s="25"/>
      <c r="G61" s="25"/>
      <c r="H61" s="25"/>
      <c r="I61" s="25"/>
      <c r="J61" s="25"/>
      <c r="K61" s="25"/>
      <c r="L61" s="26"/>
    </row>
    <row r="62" spans="1:14" x14ac:dyDescent="0.2">
      <c r="A62" s="24"/>
      <c r="B62" s="25"/>
      <c r="C62" s="25"/>
      <c r="D62" s="25"/>
      <c r="E62" s="25"/>
      <c r="F62" s="25"/>
      <c r="G62" s="25"/>
      <c r="H62" s="25"/>
      <c r="I62" s="25"/>
      <c r="J62" s="25"/>
      <c r="K62" s="25"/>
      <c r="L62" s="26"/>
    </row>
    <row r="63" spans="1:14" ht="15.6" customHeight="1" x14ac:dyDescent="0.2">
      <c r="A63" s="24"/>
      <c r="B63" s="25"/>
      <c r="C63" s="25"/>
      <c r="D63" s="25"/>
      <c r="E63" s="25"/>
      <c r="F63" s="25"/>
      <c r="G63" s="25"/>
      <c r="H63" s="25"/>
      <c r="I63" s="507" t="s">
        <v>77</v>
      </c>
      <c r="J63" s="507"/>
      <c r="K63" s="25"/>
      <c r="L63" s="26"/>
    </row>
    <row r="64" spans="1:14" x14ac:dyDescent="0.2">
      <c r="A64" s="24"/>
      <c r="B64" s="25"/>
      <c r="C64" s="25"/>
      <c r="D64" s="25"/>
      <c r="E64" s="25"/>
      <c r="F64" s="25"/>
      <c r="G64" s="25"/>
      <c r="H64" s="25"/>
      <c r="I64" s="25"/>
      <c r="J64" s="25"/>
      <c r="K64" s="25"/>
      <c r="L64" s="26"/>
    </row>
    <row r="65" spans="1:14" s="67" customFormat="1" ht="93.75" customHeight="1" x14ac:dyDescent="0.2">
      <c r="A65" s="324" t="s">
        <v>115</v>
      </c>
      <c r="B65" s="325" t="s">
        <v>63</v>
      </c>
      <c r="C65" s="325" t="s">
        <v>30</v>
      </c>
      <c r="D65" s="325" t="s">
        <v>76</v>
      </c>
      <c r="E65" s="325" t="s">
        <v>18</v>
      </c>
      <c r="F65" s="325" t="s">
        <v>20</v>
      </c>
      <c r="G65" s="325" t="s">
        <v>96</v>
      </c>
      <c r="H65" s="325" t="s">
        <v>85</v>
      </c>
      <c r="I65" s="68"/>
      <c r="J65" s="69"/>
      <c r="K65" s="70"/>
      <c r="L65" s="71"/>
    </row>
    <row r="66" spans="1:14" ht="22.7" customHeight="1" thickBot="1" x14ac:dyDescent="0.25">
      <c r="A66" s="48"/>
      <c r="B66" s="49"/>
      <c r="C66" s="49"/>
      <c r="D66" s="49"/>
      <c r="E66" s="49"/>
      <c r="F66" s="49"/>
      <c r="G66" s="49"/>
      <c r="H66" s="49"/>
      <c r="I66" s="31"/>
      <c r="J66" s="32"/>
      <c r="K66" s="33"/>
      <c r="L66" s="34"/>
    </row>
    <row r="67" spans="1:14" x14ac:dyDescent="0.2">
      <c r="B67" s="23"/>
      <c r="C67" s="23"/>
    </row>
    <row r="70" spans="1:14" x14ac:dyDescent="0.2">
      <c r="N70" s="506"/>
    </row>
    <row r="71" spans="1:14" x14ac:dyDescent="0.2">
      <c r="N71" s="506"/>
    </row>
    <row r="72" spans="1:14" x14ac:dyDescent="0.2">
      <c r="N72" s="27"/>
    </row>
    <row r="73" spans="1:14" x14ac:dyDescent="0.2">
      <c r="N73" s="27"/>
    </row>
    <row r="74" spans="1:14" x14ac:dyDescent="0.2">
      <c r="N74" s="23"/>
    </row>
    <row r="75" spans="1:14" x14ac:dyDescent="0.2">
      <c r="N75" s="23"/>
    </row>
  </sheetData>
  <sheetProtection selectLockedCells="1"/>
  <mergeCells count="23">
    <mergeCell ref="B34:C34"/>
    <mergeCell ref="B35:C35"/>
    <mergeCell ref="D34:E34"/>
    <mergeCell ref="D35:E35"/>
    <mergeCell ref="I13:K17"/>
    <mergeCell ref="I19:K23"/>
    <mergeCell ref="H25:K31"/>
    <mergeCell ref="H5:K5"/>
    <mergeCell ref="H7:K7"/>
    <mergeCell ref="V16:V18"/>
    <mergeCell ref="W16:W18"/>
    <mergeCell ref="X16:X18"/>
    <mergeCell ref="B3:D3"/>
    <mergeCell ref="B5:D5"/>
    <mergeCell ref="B7:D7"/>
    <mergeCell ref="F5:G5"/>
    <mergeCell ref="F7:G7"/>
    <mergeCell ref="N70:N71"/>
    <mergeCell ref="I63:J63"/>
    <mergeCell ref="J52:K59"/>
    <mergeCell ref="I33:L35"/>
    <mergeCell ref="H13:H17"/>
    <mergeCell ref="H19:H23"/>
  </mergeCells>
  <phoneticPr fontId="5" type="noConversion"/>
  <pageMargins left="0.37" right="0.49" top="0.51" bottom="0.22" header="0.5" footer="0.26"/>
  <pageSetup paperSize="9" scale="49" orientation="portrait" horizontalDpi="4294967293" verticalDpi="300" r:id="rId1"/>
  <headerFooter alignWithMargins="0"/>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activeCell="H8" sqref="H8"/>
    </sheetView>
  </sheetViews>
  <sheetFormatPr defaultColWidth="8.85546875" defaultRowHeight="12.75" x14ac:dyDescent="0.2"/>
  <sheetData>
    <row r="1" spans="1:8" ht="304.5" customHeight="1" x14ac:dyDescent="0.2">
      <c r="A1" s="539" t="s">
        <v>104</v>
      </c>
      <c r="B1" s="540"/>
      <c r="C1" s="540"/>
      <c r="D1" s="540"/>
      <c r="E1" s="540"/>
      <c r="F1" s="540"/>
      <c r="G1" s="540"/>
      <c r="H1" s="540"/>
    </row>
  </sheetData>
  <mergeCells count="1">
    <mergeCell ref="A1:H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Voorblad</vt:lpstr>
      <vt:lpstr>invulformulier</vt:lpstr>
      <vt:lpstr>resultaten in tabel</vt:lpstr>
      <vt:lpstr>resultaten in grafiek</vt:lpstr>
      <vt:lpstr>colofon</vt:lpstr>
      <vt:lpstr>invulformulier!Afdrukbereik</vt:lpstr>
      <vt:lpstr>'resultaten in grafiek'!Afdrukbereik</vt:lpstr>
      <vt:lpstr>'resultaten in tabel'!Afdrukbereik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Knibbe</dc:creator>
  <cp:lastModifiedBy>Jolanda Rigterink</cp:lastModifiedBy>
  <cp:lastPrinted>2016-10-21T08:21:58Z</cp:lastPrinted>
  <dcterms:created xsi:type="dcterms:W3CDTF">2002-10-21T09:18:29Z</dcterms:created>
  <dcterms:modified xsi:type="dcterms:W3CDTF">2017-10-26T14:50:42Z</dcterms:modified>
</cp:coreProperties>
</file>