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pivotTables/pivotTable1.xml" ContentType="application/vnd.openxmlformats-officedocument.spreadsheetml.pivot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showInkAnnotation="0" codeName="ThisWorkbook" defaultThemeVersion="124226"/>
  <mc:AlternateContent xmlns:mc="http://schemas.openxmlformats.org/markup-compatibility/2006">
    <mc:Choice Requires="x15">
      <x15ac:absPath xmlns:x15ac="http://schemas.microsoft.com/office/spreadsheetml/2010/11/ac" url="Z:\Human Resource Management\Human Resources Policy\Arbeidsomstandigheden\RI&amp;E ambulancezorg\2023 toevoeging\"/>
    </mc:Choice>
  </mc:AlternateContent>
  <xr:revisionPtr revIDLastSave="0" documentId="13_ncr:1_{7949509B-EFA7-4692-B5B0-5FA910709A1D}" xr6:coauthVersionLast="47" xr6:coauthVersionMax="47" xr10:uidLastSave="{00000000-0000-0000-0000-000000000000}"/>
  <workbookProtection workbookAlgorithmName="SHA-512" workbookHashValue="cnSY8Afr0+9orwmFpCgER6oecajneqnnQErOa99zjUXKDs1NClOpYJtur3ZfBOsFXp/8B62S0NGIiEg9HNKrHg==" workbookSaltValue="LM+bEOdR2SdsxBvATkXcQg==" workbookSpinCount="100000" lockStructure="1"/>
  <bookViews>
    <workbookView xWindow="28680" yWindow="-120" windowWidth="29040" windowHeight="15840" activeTab="3" xr2:uid="{00000000-000D-0000-FFFF-FFFF00000000}"/>
  </bookViews>
  <sheets>
    <sheet name="Omslag" sheetId="16" r:id="rId1"/>
    <sheet name="Basisgegevens RI&amp;E" sheetId="5" r:id="rId2"/>
    <sheet name="Inhoud" sheetId="19" r:id="rId3"/>
    <sheet name="RI&amp;E en PvA" sheetId="1" r:id="rId4"/>
    <sheet name="Defenities" sheetId="4" state="hidden" r:id="rId5"/>
    <sheet name="Hyperlinks PSA" sheetId="10" r:id="rId6"/>
    <sheet name="Hyperlinks Fysieke belasting" sheetId="11" r:id="rId7"/>
    <sheet name="Hyperlinks Infectierisico's" sheetId="9" r:id="rId8"/>
    <sheet name="Hyperlinks Veiligheid" sheetId="12" r:id="rId9"/>
    <sheet name="Hyperlinks Geluid" sheetId="13" r:id="rId10"/>
    <sheet name="Hyperlinks Arbozorg" sheetId="14" r:id="rId11"/>
    <sheet name="Hyperlinks Arbeidstijden" sheetId="15" r:id="rId12"/>
  </sheets>
  <definedNames>
    <definedName name="_xlnm._FilterDatabase" localSheetId="3" hidden="1">'RI&amp;E en PvA'!$A$13:$AA$115</definedName>
    <definedName name="_Hlk66388929" localSheetId="3">'RI&amp;E en PvA'!$C$14</definedName>
    <definedName name="_xlnm.Print_Area" localSheetId="1">'Basisgegevens RI&amp;E'!$B$1:$D$16</definedName>
    <definedName name="_xlnm.Print_Area" localSheetId="2">Inhoud!$A$1:$G$20</definedName>
    <definedName name="_xlnm.Print_Area" localSheetId="0">Omslag!$A$1:$L$53</definedName>
    <definedName name="_xlnm.Print_Area" localSheetId="3">'RI&amp;E en PvA'!$D$11:$T$115</definedName>
    <definedName name="_xlnm.Print_Titles" localSheetId="3">'RI&amp;E en PvA'!$D:$D,'RI&amp;E en PvA'!$12:$13</definedName>
    <definedName name="Vragenlijst">'RI&amp;E en PvA'!$B$13:$Z$115</definedName>
  </definedNames>
  <calcPr calcId="191029"/>
  <pivotCaches>
    <pivotCache cacheId="0" r:id="rId13"/>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X47" i="1" l="1"/>
  <c r="M92" i="1" l="1"/>
  <c r="K92" i="1"/>
  <c r="M88" i="1"/>
  <c r="K88" i="1"/>
  <c r="M87" i="1"/>
  <c r="K87" i="1"/>
  <c r="M86" i="1"/>
  <c r="K86" i="1"/>
  <c r="M85" i="1"/>
  <c r="O92" i="1"/>
  <c r="P92" i="1" s="1"/>
  <c r="Q92" i="1" s="1"/>
  <c r="R92" i="1" s="1"/>
  <c r="S92" i="1" s="1"/>
  <c r="X92" i="1" s="1"/>
  <c r="O91" i="1"/>
  <c r="M91" i="1"/>
  <c r="K91" i="1"/>
  <c r="O90" i="1"/>
  <c r="M90" i="1"/>
  <c r="K90" i="1"/>
  <c r="P90" i="1" s="1"/>
  <c r="Q90" i="1" s="1"/>
  <c r="R90" i="1" s="1"/>
  <c r="S90" i="1" s="1"/>
  <c r="X90" i="1" s="1"/>
  <c r="O89" i="1"/>
  <c r="P89" i="1" s="1"/>
  <c r="Q89" i="1" s="1"/>
  <c r="R89" i="1" s="1"/>
  <c r="S89" i="1" s="1"/>
  <c r="X89" i="1" s="1"/>
  <c r="M89" i="1"/>
  <c r="K89" i="1"/>
  <c r="O88" i="1"/>
  <c r="O87" i="1"/>
  <c r="O86" i="1"/>
  <c r="P86" i="1" s="1"/>
  <c r="Q86" i="1" s="1"/>
  <c r="R86" i="1" s="1"/>
  <c r="S86" i="1" s="1"/>
  <c r="X86" i="1" s="1"/>
  <c r="O85" i="1"/>
  <c r="K85" i="1"/>
  <c r="O84" i="1"/>
  <c r="M84" i="1"/>
  <c r="K84" i="1"/>
  <c r="O83" i="1"/>
  <c r="M83" i="1"/>
  <c r="K83" i="1"/>
  <c r="P83" i="1" s="1"/>
  <c r="Q83" i="1" s="1"/>
  <c r="R83" i="1" s="1"/>
  <c r="S83" i="1" s="1"/>
  <c r="X83" i="1" s="1"/>
  <c r="P108" i="1"/>
  <c r="Q108" i="1" s="1"/>
  <c r="R108" i="1" s="1"/>
  <c r="S108" i="1" s="1"/>
  <c r="X108" i="1" s="1"/>
  <c r="O108" i="1"/>
  <c r="K108" i="1"/>
  <c r="P60" i="1"/>
  <c r="R60" i="1" s="1"/>
  <c r="X60" i="1" s="1"/>
  <c r="P87" i="1" l="1"/>
  <c r="Q87" i="1" s="1"/>
  <c r="R87" i="1" s="1"/>
  <c r="S87" i="1" s="1"/>
  <c r="X87" i="1" s="1"/>
  <c r="P91" i="1"/>
  <c r="Q91" i="1" s="1"/>
  <c r="R91" i="1" s="1"/>
  <c r="S91" i="1" s="1"/>
  <c r="X91" i="1" s="1"/>
  <c r="P88" i="1"/>
  <c r="Q88" i="1" s="1"/>
  <c r="R88" i="1" s="1"/>
  <c r="S88" i="1" s="1"/>
  <c r="X88" i="1" s="1"/>
  <c r="P84" i="1"/>
  <c r="Q84" i="1" s="1"/>
  <c r="R84" i="1" s="1"/>
  <c r="S84" i="1" s="1"/>
  <c r="X84" i="1" s="1"/>
  <c r="P85" i="1"/>
  <c r="Q85" i="1" s="1"/>
  <c r="R85" i="1" s="1"/>
  <c r="S85" i="1" s="1"/>
  <c r="X85" i="1" s="1"/>
  <c r="P58" i="1"/>
  <c r="R58" i="1" s="1"/>
  <c r="X58" i="1" s="1"/>
  <c r="U60" i="1"/>
  <c r="U58" i="1"/>
  <c r="P98" i="1" l="1"/>
  <c r="Q98" i="1" s="1"/>
  <c r="R98" i="1" s="1"/>
  <c r="S98" i="1" s="1"/>
  <c r="O98" i="1"/>
  <c r="M98" i="1"/>
  <c r="K98" i="1"/>
  <c r="O97" i="1"/>
  <c r="M97" i="1"/>
  <c r="K97" i="1"/>
  <c r="O94" i="1"/>
  <c r="M94" i="1"/>
  <c r="K94" i="1"/>
  <c r="U24" i="1"/>
  <c r="O24" i="1"/>
  <c r="M24" i="1"/>
  <c r="K24" i="1"/>
  <c r="O19" i="1"/>
  <c r="M19" i="1"/>
  <c r="K19" i="1"/>
  <c r="U56" i="1"/>
  <c r="O56" i="1"/>
  <c r="M56" i="1"/>
  <c r="K56" i="1"/>
  <c r="O55" i="1"/>
  <c r="M55" i="1"/>
  <c r="K55" i="1"/>
  <c r="O48" i="1"/>
  <c r="M48" i="1"/>
  <c r="K48" i="1"/>
  <c r="O47" i="1"/>
  <c r="M47" i="1"/>
  <c r="K47" i="1"/>
  <c r="O104" i="1"/>
  <c r="M104" i="1"/>
  <c r="K104" i="1"/>
  <c r="O95" i="1"/>
  <c r="M95" i="1"/>
  <c r="K95" i="1"/>
  <c r="P95" i="1" s="1"/>
  <c r="Q95" i="1" s="1"/>
  <c r="R95" i="1" s="1"/>
  <c r="X95" i="1" s="1"/>
  <c r="P114" i="1"/>
  <c r="Q114" i="1" s="1"/>
  <c r="R114" i="1" s="1"/>
  <c r="X114" i="1" s="1"/>
  <c r="O114" i="1"/>
  <c r="M114" i="1"/>
  <c r="K114" i="1"/>
  <c r="O113" i="1"/>
  <c r="M113" i="1"/>
  <c r="K113" i="1"/>
  <c r="O112" i="1"/>
  <c r="M112" i="1"/>
  <c r="K112" i="1"/>
  <c r="O102" i="1"/>
  <c r="M102" i="1"/>
  <c r="K102" i="1"/>
  <c r="O101" i="1"/>
  <c r="M101" i="1"/>
  <c r="K101" i="1"/>
  <c r="O100" i="1"/>
  <c r="M100" i="1"/>
  <c r="K100" i="1"/>
  <c r="P62" i="1"/>
  <c r="Q62" i="1" s="1"/>
  <c r="O62" i="1"/>
  <c r="M62" i="1"/>
  <c r="K62" i="1"/>
  <c r="O57" i="1"/>
  <c r="M57" i="1"/>
  <c r="K57" i="1"/>
  <c r="O17" i="1"/>
  <c r="M17" i="1"/>
  <c r="K17" i="1"/>
  <c r="O49" i="1"/>
  <c r="M49" i="1"/>
  <c r="K49" i="1"/>
  <c r="P38" i="1"/>
  <c r="Q38" i="1" s="1"/>
  <c r="R38" i="1" s="1"/>
  <c r="X38" i="1" s="1"/>
  <c r="O38" i="1"/>
  <c r="M38" i="1"/>
  <c r="K38" i="1"/>
  <c r="R46" i="1"/>
  <c r="S46" i="1" s="1"/>
  <c r="X46" i="1" s="1"/>
  <c r="R45" i="1"/>
  <c r="S45" i="1" s="1"/>
  <c r="X45" i="1" s="1"/>
  <c r="R44" i="1"/>
  <c r="S44" i="1" s="1"/>
  <c r="X44" i="1" s="1"/>
  <c r="R43" i="1"/>
  <c r="S43" i="1" s="1"/>
  <c r="X43" i="1" s="1"/>
  <c r="R42" i="1"/>
  <c r="S42" i="1" s="1"/>
  <c r="X42" i="1" s="1"/>
  <c r="R41" i="1"/>
  <c r="S41" i="1" s="1"/>
  <c r="X41" i="1" s="1"/>
  <c r="R40" i="1"/>
  <c r="S40" i="1" s="1"/>
  <c r="X40" i="1" s="1"/>
  <c r="U38" i="1"/>
  <c r="U49" i="1"/>
  <c r="U57" i="1"/>
  <c r="U95" i="1"/>
  <c r="U112" i="1"/>
  <c r="U113" i="1"/>
  <c r="U114" i="1"/>
  <c r="U101" i="1"/>
  <c r="U100" i="1"/>
  <c r="U102" i="1"/>
  <c r="U98" i="1" l="1"/>
  <c r="X98" i="1"/>
  <c r="P55" i="1"/>
  <c r="Q55" i="1" s="1"/>
  <c r="R55" i="1" s="1"/>
  <c r="S55" i="1" s="1"/>
  <c r="X55" i="1" s="1"/>
  <c r="P24" i="1"/>
  <c r="Q24" i="1" s="1"/>
  <c r="R24" i="1" s="1"/>
  <c r="S24" i="1" s="1"/>
  <c r="X24" i="1" s="1"/>
  <c r="P97" i="1"/>
  <c r="Q97" i="1" s="1"/>
  <c r="R97" i="1" s="1"/>
  <c r="S97" i="1" s="1"/>
  <c r="P56" i="1"/>
  <c r="Q56" i="1" s="1"/>
  <c r="R56" i="1" s="1"/>
  <c r="X56" i="1" s="1"/>
  <c r="P48" i="1"/>
  <c r="Q48" i="1" s="1"/>
  <c r="R48" i="1" s="1"/>
  <c r="S48" i="1" s="1"/>
  <c r="P94" i="1"/>
  <c r="Q94" i="1" s="1"/>
  <c r="R94" i="1" s="1"/>
  <c r="S94" i="1" s="1"/>
  <c r="P47" i="1"/>
  <c r="Q47" i="1" s="1"/>
  <c r="P19" i="1"/>
  <c r="Q19" i="1" s="1"/>
  <c r="R19" i="1" s="1"/>
  <c r="S19" i="1" s="1"/>
  <c r="P104" i="1"/>
  <c r="Q104" i="1" s="1"/>
  <c r="R104" i="1" s="1"/>
  <c r="X104" i="1" s="1"/>
  <c r="P17" i="1"/>
  <c r="Q17" i="1" s="1"/>
  <c r="R17" i="1" s="1"/>
  <c r="X17" i="1" s="1"/>
  <c r="P100" i="1"/>
  <c r="Q100" i="1" s="1"/>
  <c r="R100" i="1" s="1"/>
  <c r="X100" i="1" s="1"/>
  <c r="P57" i="1"/>
  <c r="Q57" i="1" s="1"/>
  <c r="R57" i="1" s="1"/>
  <c r="X57" i="1" s="1"/>
  <c r="P101" i="1"/>
  <c r="Q101" i="1" s="1"/>
  <c r="R101" i="1" s="1"/>
  <c r="X101" i="1" s="1"/>
  <c r="P112" i="1"/>
  <c r="Q112" i="1" s="1"/>
  <c r="R112" i="1" s="1"/>
  <c r="X112" i="1" s="1"/>
  <c r="P49" i="1"/>
  <c r="Q49" i="1" s="1"/>
  <c r="R49" i="1" s="1"/>
  <c r="X49" i="1" s="1"/>
  <c r="P102" i="1"/>
  <c r="Q102" i="1" s="1"/>
  <c r="R102" i="1" s="1"/>
  <c r="X102" i="1" s="1"/>
  <c r="P113" i="1"/>
  <c r="Q113" i="1" s="1"/>
  <c r="R113" i="1" s="1"/>
  <c r="X113" i="1" s="1"/>
  <c r="U17" i="1"/>
  <c r="K39" i="1"/>
  <c r="M39" i="1"/>
  <c r="O39" i="1"/>
  <c r="K50" i="1"/>
  <c r="M50" i="1"/>
  <c r="O50" i="1"/>
  <c r="K51" i="1"/>
  <c r="P51" i="1"/>
  <c r="Q51" i="1" s="1"/>
  <c r="R51" i="1" s="1"/>
  <c r="S51" i="1" s="1"/>
  <c r="X51" i="1" s="1"/>
  <c r="K52" i="1"/>
  <c r="M52" i="1"/>
  <c r="O52" i="1"/>
  <c r="Q53" i="1"/>
  <c r="R53" i="1" s="1"/>
  <c r="X53" i="1" s="1"/>
  <c r="U53" i="1"/>
  <c r="K54" i="1"/>
  <c r="M54" i="1"/>
  <c r="O54" i="1"/>
  <c r="U97" i="1" l="1"/>
  <c r="X97" i="1"/>
  <c r="U19" i="1"/>
  <c r="X19" i="1"/>
  <c r="U94" i="1"/>
  <c r="X94" i="1"/>
  <c r="U48" i="1"/>
  <c r="X48" i="1"/>
  <c r="U55" i="1"/>
  <c r="P52" i="1"/>
  <c r="Q52" i="1" s="1"/>
  <c r="R52" i="1" s="1"/>
  <c r="S52" i="1" s="1"/>
  <c r="X52" i="1" s="1"/>
  <c r="P50" i="1"/>
  <c r="Q50" i="1" s="1"/>
  <c r="R50" i="1" s="1"/>
  <c r="S50" i="1" s="1"/>
  <c r="X50" i="1" s="1"/>
  <c r="P54" i="1"/>
  <c r="Q54" i="1" s="1"/>
  <c r="R54" i="1" s="1"/>
  <c r="S54" i="1" s="1"/>
  <c r="X54" i="1" s="1"/>
  <c r="P39" i="1"/>
  <c r="Q39" i="1" s="1"/>
  <c r="R39" i="1" s="1"/>
  <c r="S39" i="1" s="1"/>
  <c r="X39" i="1" s="1"/>
  <c r="O64" i="1"/>
  <c r="M64" i="1"/>
  <c r="K64" i="1"/>
  <c r="O15" i="1"/>
  <c r="M15" i="1"/>
  <c r="K15" i="1"/>
  <c r="O16" i="1"/>
  <c r="M16" i="1"/>
  <c r="K16" i="1"/>
  <c r="O14" i="1"/>
  <c r="M14" i="1"/>
  <c r="K14" i="1"/>
  <c r="O36" i="1"/>
  <c r="M36" i="1"/>
  <c r="K36" i="1"/>
  <c r="U54" i="1" l="1"/>
  <c r="U50" i="1"/>
  <c r="U52" i="1"/>
  <c r="U39" i="1"/>
  <c r="P64" i="1"/>
  <c r="P15" i="1"/>
  <c r="P16" i="1"/>
  <c r="P14" i="1"/>
  <c r="P36" i="1"/>
  <c r="R62" i="1" l="1"/>
  <c r="S62" i="1" s="1"/>
  <c r="X62" i="1" s="1"/>
  <c r="Q14" i="1"/>
  <c r="Q36" i="1"/>
  <c r="R36" i="1" s="1"/>
  <c r="S36" i="1" s="1"/>
  <c r="X36" i="1" s="1"/>
  <c r="Q16" i="1"/>
  <c r="R16" i="1" s="1"/>
  <c r="S16" i="1" s="1"/>
  <c r="X16" i="1" s="1"/>
  <c r="Q64" i="1"/>
  <c r="R64" i="1" s="1"/>
  <c r="S64" i="1" s="1"/>
  <c r="X64" i="1" s="1"/>
  <c r="Q15" i="1"/>
  <c r="R15" i="1" s="1"/>
  <c r="S15" i="1" s="1"/>
  <c r="P32" i="1"/>
  <c r="O32" i="1"/>
  <c r="M32" i="1"/>
  <c r="K32" i="1"/>
  <c r="P34" i="1"/>
  <c r="K34" i="1"/>
  <c r="U15" i="1" l="1"/>
  <c r="X15" i="1"/>
  <c r="R14" i="1"/>
  <c r="S14" i="1" s="1"/>
  <c r="X14" i="1" s="1"/>
  <c r="U16" i="1"/>
  <c r="U64" i="1"/>
  <c r="U36" i="1"/>
  <c r="Q34" i="1"/>
  <c r="R34" i="1" s="1"/>
  <c r="S34" i="1" s="1"/>
  <c r="X34" i="1" s="1"/>
  <c r="Q32" i="1"/>
  <c r="R32" i="1" s="1"/>
  <c r="S32" i="1" s="1"/>
  <c r="X32" i="1" s="1"/>
  <c r="O65" i="1"/>
  <c r="M65" i="1"/>
  <c r="K65" i="1"/>
  <c r="U14" i="1" l="1"/>
  <c r="P65" i="1"/>
  <c r="I11" i="1"/>
  <c r="F11" i="1"/>
  <c r="Q65" i="1" l="1"/>
  <c r="R65" i="1" s="1"/>
  <c r="S65" i="1" s="1"/>
  <c r="X65" i="1" s="1"/>
  <c r="U32" i="1"/>
  <c r="M63" i="1" l="1"/>
  <c r="K63" i="1"/>
  <c r="M59" i="1"/>
  <c r="K59" i="1"/>
  <c r="P82" i="1"/>
  <c r="P81" i="1"/>
  <c r="P80" i="1"/>
  <c r="P79" i="1"/>
  <c r="P93" i="1"/>
  <c r="P78" i="1"/>
  <c r="P77" i="1"/>
  <c r="P76" i="1"/>
  <c r="P74" i="1"/>
  <c r="P73" i="1"/>
  <c r="P71" i="1"/>
  <c r="P70" i="1"/>
  <c r="P69" i="1"/>
  <c r="P68" i="1"/>
  <c r="P67" i="1"/>
  <c r="O105" i="1"/>
  <c r="O111" i="1"/>
  <c r="O82" i="1"/>
  <c r="O81" i="1"/>
  <c r="O80" i="1"/>
  <c r="O79" i="1"/>
  <c r="O99" i="1"/>
  <c r="O96" i="1"/>
  <c r="O93" i="1"/>
  <c r="O110" i="1"/>
  <c r="O103" i="1"/>
  <c r="O109" i="1"/>
  <c r="O107" i="1"/>
  <c r="O106" i="1"/>
  <c r="O78" i="1"/>
  <c r="O77" i="1"/>
  <c r="O76" i="1"/>
  <c r="O75" i="1"/>
  <c r="O74" i="1"/>
  <c r="O73" i="1"/>
  <c r="O72" i="1"/>
  <c r="O71" i="1"/>
  <c r="O115" i="1"/>
  <c r="O70" i="1"/>
  <c r="O69" i="1"/>
  <c r="O68" i="1"/>
  <c r="O66" i="1"/>
  <c r="O61" i="1"/>
  <c r="O63" i="1"/>
  <c r="O59" i="1"/>
  <c r="O31" i="1"/>
  <c r="O30" i="1"/>
  <c r="O29" i="1"/>
  <c r="O28" i="1"/>
  <c r="O27" i="1"/>
  <c r="O26" i="1"/>
  <c r="O25" i="1"/>
  <c r="O23" i="1"/>
  <c r="O33" i="1"/>
  <c r="O37" i="1"/>
  <c r="O35" i="1"/>
  <c r="O22" i="1"/>
  <c r="O21" i="1"/>
  <c r="O20" i="1"/>
  <c r="O18" i="1"/>
  <c r="O67" i="1"/>
  <c r="M105" i="1"/>
  <c r="M111" i="1"/>
  <c r="M99" i="1"/>
  <c r="M96" i="1"/>
  <c r="M110" i="1"/>
  <c r="M103" i="1"/>
  <c r="M107" i="1"/>
  <c r="M106" i="1"/>
  <c r="M75" i="1"/>
  <c r="M72" i="1"/>
  <c r="M71" i="1"/>
  <c r="M115" i="1"/>
  <c r="M70" i="1"/>
  <c r="M69" i="1"/>
  <c r="M68" i="1"/>
  <c r="M66" i="1"/>
  <c r="M61" i="1"/>
  <c r="M31" i="1"/>
  <c r="M30" i="1"/>
  <c r="M29" i="1"/>
  <c r="M28" i="1"/>
  <c r="M27" i="1"/>
  <c r="M26" i="1"/>
  <c r="M25" i="1"/>
  <c r="M23" i="1"/>
  <c r="M33" i="1"/>
  <c r="M37" i="1"/>
  <c r="M35" i="1"/>
  <c r="M22" i="1"/>
  <c r="M21" i="1"/>
  <c r="M20" i="1"/>
  <c r="M18" i="1"/>
  <c r="M67" i="1"/>
  <c r="K105" i="1"/>
  <c r="K111" i="1"/>
  <c r="K82" i="1"/>
  <c r="K81" i="1"/>
  <c r="K80" i="1"/>
  <c r="K79" i="1"/>
  <c r="K99" i="1"/>
  <c r="K96" i="1"/>
  <c r="K93" i="1"/>
  <c r="K110" i="1"/>
  <c r="K103" i="1"/>
  <c r="K107" i="1"/>
  <c r="K106" i="1"/>
  <c r="K78" i="1"/>
  <c r="K77" i="1"/>
  <c r="K76" i="1"/>
  <c r="K75" i="1"/>
  <c r="K74" i="1"/>
  <c r="K73" i="1"/>
  <c r="K72" i="1"/>
  <c r="K71" i="1"/>
  <c r="K115" i="1"/>
  <c r="K69" i="1"/>
  <c r="K68" i="1"/>
  <c r="K67" i="1"/>
  <c r="K66" i="1"/>
  <c r="K61" i="1"/>
  <c r="K31" i="1"/>
  <c r="K30" i="1"/>
  <c r="K29" i="1"/>
  <c r="K28" i="1"/>
  <c r="K27" i="1"/>
  <c r="K26" i="1"/>
  <c r="K25" i="1"/>
  <c r="K23" i="1"/>
  <c r="K33" i="1"/>
  <c r="K37" i="1"/>
  <c r="K35" i="1"/>
  <c r="K22" i="1"/>
  <c r="K21" i="1"/>
  <c r="K20" i="1"/>
  <c r="K18" i="1"/>
  <c r="K70" i="1"/>
  <c r="Q70" i="1" l="1"/>
  <c r="R70" i="1" s="1"/>
  <c r="S70" i="1" s="1"/>
  <c r="X70" i="1" s="1"/>
  <c r="Q76" i="1"/>
  <c r="R76" i="1" s="1"/>
  <c r="S76" i="1" s="1"/>
  <c r="X76" i="1" s="1"/>
  <c r="Q82" i="1"/>
  <c r="R82" i="1" s="1"/>
  <c r="S82" i="1" s="1"/>
  <c r="X82" i="1" s="1"/>
  <c r="Q67" i="1"/>
  <c r="R67" i="1" s="1"/>
  <c r="S67" i="1" s="1"/>
  <c r="X67" i="1" s="1"/>
  <c r="Q71" i="1"/>
  <c r="R71" i="1" s="1"/>
  <c r="S71" i="1" s="1"/>
  <c r="X71" i="1" s="1"/>
  <c r="Q77" i="1"/>
  <c r="R77" i="1" s="1"/>
  <c r="S77" i="1" s="1"/>
  <c r="X77" i="1" s="1"/>
  <c r="Q79" i="1"/>
  <c r="R79" i="1" s="1"/>
  <c r="S79" i="1" s="1"/>
  <c r="X79" i="1" s="1"/>
  <c r="Q68" i="1"/>
  <c r="R68" i="1" s="1"/>
  <c r="S68" i="1" s="1"/>
  <c r="X68" i="1" s="1"/>
  <c r="S73" i="1"/>
  <c r="X73" i="1" s="1"/>
  <c r="Q73" i="1"/>
  <c r="Q78" i="1"/>
  <c r="R78" i="1" s="1"/>
  <c r="S78" i="1" s="1"/>
  <c r="X78" i="1" s="1"/>
  <c r="Q80" i="1"/>
  <c r="R80" i="1" s="1"/>
  <c r="S80" i="1" s="1"/>
  <c r="X80" i="1" s="1"/>
  <c r="Q69" i="1"/>
  <c r="R69" i="1" s="1"/>
  <c r="S69" i="1" s="1"/>
  <c r="X69" i="1" s="1"/>
  <c r="Q74" i="1"/>
  <c r="R74" i="1" s="1"/>
  <c r="S74" i="1" s="1"/>
  <c r="X74" i="1" s="1"/>
  <c r="Q93" i="1"/>
  <c r="R93" i="1" s="1"/>
  <c r="S93" i="1" s="1"/>
  <c r="X93" i="1" s="1"/>
  <c r="Q81" i="1"/>
  <c r="R81" i="1" s="1"/>
  <c r="S81" i="1" s="1"/>
  <c r="X81" i="1" s="1"/>
  <c r="P23" i="1"/>
  <c r="P25" i="1"/>
  <c r="P63" i="1"/>
  <c r="P75" i="1"/>
  <c r="P106" i="1"/>
  <c r="P103" i="1"/>
  <c r="P96" i="1"/>
  <c r="P37" i="1"/>
  <c r="P29" i="1"/>
  <c r="P33" i="1"/>
  <c r="P26" i="1"/>
  <c r="P30" i="1"/>
  <c r="P72" i="1"/>
  <c r="P107" i="1"/>
  <c r="P110" i="1"/>
  <c r="P20" i="1"/>
  <c r="P66" i="1"/>
  <c r="P99" i="1"/>
  <c r="P111" i="1"/>
  <c r="Q111" i="1" s="1"/>
  <c r="R111" i="1" s="1"/>
  <c r="P35" i="1"/>
  <c r="P28" i="1"/>
  <c r="P59" i="1"/>
  <c r="P115" i="1"/>
  <c r="P109" i="1"/>
  <c r="P105" i="1"/>
  <c r="P22" i="1"/>
  <c r="P31" i="1"/>
  <c r="P61" i="1"/>
  <c r="P27" i="1"/>
  <c r="P21" i="1"/>
  <c r="Q21" i="1" s="1"/>
  <c r="R21" i="1" s="1"/>
  <c r="P18" i="1"/>
  <c r="U82" i="1" l="1"/>
  <c r="U68" i="1"/>
  <c r="U93" i="1"/>
  <c r="U77" i="1"/>
  <c r="U69" i="1"/>
  <c r="U73" i="1"/>
  <c r="U71" i="1"/>
  <c r="U67" i="1"/>
  <c r="U78" i="1"/>
  <c r="U70" i="1"/>
  <c r="U81" i="1"/>
  <c r="U79" i="1"/>
  <c r="U80" i="1"/>
  <c r="U76" i="1"/>
  <c r="U74" i="1"/>
  <c r="Q27" i="1"/>
  <c r="R27" i="1" s="1"/>
  <c r="S27" i="1" s="1"/>
  <c r="Q107" i="1"/>
  <c r="R107" i="1" s="1"/>
  <c r="S107" i="1" s="1"/>
  <c r="X107" i="1" s="1"/>
  <c r="Q33" i="1"/>
  <c r="R33" i="1" s="1"/>
  <c r="S33" i="1" s="1"/>
  <c r="X33" i="1" s="1"/>
  <c r="Q63" i="1"/>
  <c r="R63" i="1" s="1"/>
  <c r="S63" i="1" s="1"/>
  <c r="X63" i="1" s="1"/>
  <c r="Q61" i="1"/>
  <c r="R61" i="1" s="1"/>
  <c r="S61" i="1" s="1"/>
  <c r="X61" i="1" s="1"/>
  <c r="Q105" i="1"/>
  <c r="R105" i="1" s="1"/>
  <c r="S105" i="1" s="1"/>
  <c r="X105" i="1" s="1"/>
  <c r="Q59" i="1"/>
  <c r="R59" i="1" s="1"/>
  <c r="S59" i="1" s="1"/>
  <c r="X59" i="1" s="1"/>
  <c r="Q99" i="1"/>
  <c r="R99" i="1" s="1"/>
  <c r="S99" i="1" s="1"/>
  <c r="X99" i="1" s="1"/>
  <c r="Q72" i="1"/>
  <c r="R72" i="1" s="1"/>
  <c r="S72" i="1" s="1"/>
  <c r="X72" i="1" s="1"/>
  <c r="Q29" i="1"/>
  <c r="R29" i="1" s="1"/>
  <c r="S29" i="1" s="1"/>
  <c r="Q103" i="1"/>
  <c r="R103" i="1" s="1"/>
  <c r="S103" i="1" s="1"/>
  <c r="X103" i="1" s="1"/>
  <c r="Q18" i="1"/>
  <c r="R18" i="1" s="1"/>
  <c r="S18" i="1" s="1"/>
  <c r="Q28" i="1"/>
  <c r="R28" i="1" s="1"/>
  <c r="S28" i="1" s="1"/>
  <c r="Q30" i="1"/>
  <c r="R30" i="1" s="1"/>
  <c r="S30" i="1" s="1"/>
  <c r="X30" i="1" s="1"/>
  <c r="Q37" i="1"/>
  <c r="R37" i="1" s="1"/>
  <c r="S37" i="1" s="1"/>
  <c r="Q106" i="1"/>
  <c r="R106" i="1" s="1"/>
  <c r="S106" i="1" s="1"/>
  <c r="X106" i="1" s="1"/>
  <c r="Q25" i="1"/>
  <c r="R25" i="1" s="1"/>
  <c r="S25" i="1" s="1"/>
  <c r="X25" i="1" s="1"/>
  <c r="Q31" i="1"/>
  <c r="R31" i="1" s="1"/>
  <c r="S31" i="1" s="1"/>
  <c r="X31" i="1" s="1"/>
  <c r="Q109" i="1"/>
  <c r="R109" i="1" s="1"/>
  <c r="S109" i="1" s="1"/>
  <c r="X109" i="1" s="1"/>
  <c r="Q35" i="1"/>
  <c r="R35" i="1" s="1"/>
  <c r="S35" i="1" s="1"/>
  <c r="X35" i="1" s="1"/>
  <c r="Q66" i="1"/>
  <c r="R66" i="1" s="1"/>
  <c r="S66" i="1" s="1"/>
  <c r="X66" i="1" s="1"/>
  <c r="Q110" i="1"/>
  <c r="R110" i="1" s="1"/>
  <c r="S110" i="1" s="1"/>
  <c r="X110" i="1" s="1"/>
  <c r="Q26" i="1"/>
  <c r="R26" i="1" s="1"/>
  <c r="S26" i="1" s="1"/>
  <c r="X26" i="1" s="1"/>
  <c r="Q75" i="1"/>
  <c r="R75" i="1" s="1"/>
  <c r="S75" i="1" s="1"/>
  <c r="X75" i="1" s="1"/>
  <c r="Q23" i="1"/>
  <c r="R23" i="1" s="1"/>
  <c r="S23" i="1" s="1"/>
  <c r="X23" i="1" s="1"/>
  <c r="Q22" i="1"/>
  <c r="R22" i="1" s="1"/>
  <c r="S22" i="1" s="1"/>
  <c r="X22" i="1" s="1"/>
  <c r="Q115" i="1"/>
  <c r="R115" i="1" s="1"/>
  <c r="S115" i="1" s="1"/>
  <c r="X115" i="1" s="1"/>
  <c r="Q20" i="1"/>
  <c r="R20" i="1" s="1"/>
  <c r="S20" i="1" s="1"/>
  <c r="Q96" i="1"/>
  <c r="R96" i="1" s="1"/>
  <c r="S96" i="1" s="1"/>
  <c r="X96" i="1" s="1"/>
  <c r="S111" i="1"/>
  <c r="X111" i="1" s="1"/>
  <c r="U65" i="1"/>
  <c r="S21" i="1"/>
  <c r="X21" i="1" s="1"/>
  <c r="U37" i="1" l="1"/>
  <c r="X37" i="1"/>
  <c r="U28" i="1"/>
  <c r="X28" i="1"/>
  <c r="U27" i="1"/>
  <c r="X27" i="1"/>
  <c r="U20" i="1"/>
  <c r="X20" i="1"/>
  <c r="U18" i="1"/>
  <c r="X18" i="1"/>
  <c r="U29" i="1"/>
  <c r="X29" i="1"/>
  <c r="U99" i="1"/>
  <c r="U61" i="1"/>
  <c r="U96" i="1"/>
  <c r="U105" i="1"/>
  <c r="U107" i="1"/>
  <c r="U103" i="1"/>
  <c r="U31" i="1"/>
  <c r="U115" i="1"/>
  <c r="U63" i="1"/>
  <c r="U106" i="1"/>
  <c r="U75" i="1"/>
  <c r="U59" i="1"/>
  <c r="U22" i="1"/>
  <c r="U26" i="1"/>
  <c r="U25" i="1"/>
  <c r="U109" i="1"/>
  <c r="U33" i="1"/>
  <c r="U66" i="1"/>
  <c r="U23" i="1"/>
  <c r="U30" i="1"/>
  <c r="U35" i="1"/>
  <c r="U110" i="1"/>
  <c r="U72" i="1"/>
  <c r="U111" i="1"/>
  <c r="U21"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TJHeesen</author>
  </authors>
  <commentList>
    <comment ref="A1" authorId="0" shapeId="0" xr:uid="{00000000-0006-0000-0100-000001000000}">
      <text>
        <r>
          <rPr>
            <b/>
            <sz val="9"/>
            <color indexed="81"/>
            <rFont val="Tahoma"/>
            <family val="2"/>
          </rPr>
          <t>TJHeesen:</t>
        </r>
        <r>
          <rPr>
            <sz val="9"/>
            <color indexed="81"/>
            <rFont val="Tahoma"/>
            <family val="2"/>
          </rPr>
          <t xml:space="preserve">
beveiliging wachtwoord: ambulancezorg</t>
        </r>
      </text>
    </comment>
  </commentList>
</comments>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Overzicht vragen digitale RIE (2)" type="4" refreshedVersion="0" deleted="1" background="1">
    <webPr xml="1" sourceData="1" url="C:\Users\TJHeesen\Documents\upload\Ambulancezorg\Overzicht vragen digitale RIE (2).xml" htmlTables="1" htmlFormat="all"/>
  </connection>
</connections>
</file>

<file path=xl/sharedStrings.xml><?xml version="1.0" encoding="utf-8"?>
<sst xmlns="http://schemas.openxmlformats.org/spreadsheetml/2006/main" count="1330" uniqueCount="549">
  <si>
    <t>Worden in het dienstrooster de bepalingen uit de Arbeidstijdenwet en het Arbeidstijdenbesluit nageleefd?</t>
  </si>
  <si>
    <t>Geluid</t>
  </si>
  <si>
    <t>Fysieke belasting</t>
  </si>
  <si>
    <t>Nr</t>
  </si>
  <si>
    <t>Vraag</t>
  </si>
  <si>
    <t>Toelichting</t>
  </si>
  <si>
    <t>Antwoord</t>
  </si>
  <si>
    <t>Oplossingssugesstie</t>
  </si>
  <si>
    <t>W</t>
  </si>
  <si>
    <t>B</t>
  </si>
  <si>
    <t>E</t>
  </si>
  <si>
    <t>R-getal</t>
  </si>
  <si>
    <t>Verbetermaatregel</t>
  </si>
  <si>
    <t>Ja</t>
  </si>
  <si>
    <t>Nee</t>
  </si>
  <si>
    <t>Niet van toepassing</t>
  </si>
  <si>
    <t>PSA</t>
  </si>
  <si>
    <t>Onvoldoende</t>
  </si>
  <si>
    <t>Kantoor</t>
  </si>
  <si>
    <t>Veiligheid</t>
  </si>
  <si>
    <t xml:space="preserve"> </t>
  </si>
  <si>
    <t>Onbekend</t>
  </si>
  <si>
    <t>Zorg voor een goede inrichting van de kantoorwerkplekken.</t>
  </si>
  <si>
    <t>Is er een beheersplan voor de legionellabacterie (waterleiding, luchtbehandelingssysteem)?</t>
  </si>
  <si>
    <t>Arbeidstijden</t>
  </si>
  <si>
    <t>Wordt er met de ondernemingsraad overlegd over arbeidsomstandigheden?</t>
  </si>
  <si>
    <t>BHV</t>
  </si>
  <si>
    <t>Gebouw</t>
  </si>
  <si>
    <t>Arbozorg</t>
  </si>
  <si>
    <t>Is er inzicht in de werkdrukbeleving van alle medewerkers? Lees in de toelichting welke informatiebronnen daarbij in ieder geval gebruikt moeten worden.</t>
  </si>
  <si>
    <t>Is de kantoorwerkplek ergonomisch goed ingericht? Maak daarbij gebruik van de checklist Beeldschermwerk.</t>
  </si>
  <si>
    <t>Is de meldkamer ergonomisch goed ingericht? Maak daarbij gebruik van de Checklist Beeldschermwerk.</t>
  </si>
  <si>
    <t>Zijn er protocollen voor bijzondere infectiesituaties? Lees de toelichting.</t>
  </si>
  <si>
    <t>Wordt er rekening gehouden met kwetsbare groepen ten aanzien van infectierisico's?</t>
  </si>
  <si>
    <t>Is er goede communicatie tussen meldkamer en ambulancepost bij risicovolle ongevalssituaties? Check dit aan de hand van ervaringen bij collega's.</t>
  </si>
  <si>
    <t>Vindt er aantoonbaar voorlichting en instructie plaats over relevante arborisico's? Check aan de hand van de toelichting of de voorlichting en instructie voldoende is.</t>
  </si>
  <si>
    <t>Wordt de afgesproken procedure met betrekking tot de aanstellingskeuring gevolgd? Lees in de toelichting welke procedure gevolgd moet worden.</t>
  </si>
  <si>
    <t>Beschikt de bedrijfshulpverlening over adequate uitrusting en voorzieningen? Check dit aan de hand van de toelichting.</t>
  </si>
  <si>
    <t>Worden maatregelen genomen om blootstelling aan lawaai te verminderen? Check dit aan de hand van de toelichting.</t>
  </si>
  <si>
    <t>Is er een procedure met betrekking tot het registreren en melden van ongevallen? Lees in de toelichting de criteria voor registratie en voor melding.</t>
  </si>
  <si>
    <t>Is er een preventiemedewerker binnen de organisatie?</t>
  </si>
  <si>
    <t>Overige risico's</t>
  </si>
  <si>
    <t>Infectierisico</t>
  </si>
  <si>
    <t>Organisatie</t>
  </si>
  <si>
    <t>Meldkamer</t>
  </si>
  <si>
    <t>Vragenlijst</t>
  </si>
  <si>
    <t>Ambulancepost</t>
  </si>
  <si>
    <t>Waarschijnlijkheid</t>
  </si>
  <si>
    <t>Bijna niet denkbaar</t>
  </si>
  <si>
    <t>Praktisch onmogelijk</t>
  </si>
  <si>
    <t>Ongewoon</t>
  </si>
  <si>
    <t>Zeer wel mogelijk</t>
  </si>
  <si>
    <t>Te verwachten</t>
  </si>
  <si>
    <t>Voortdurend</t>
  </si>
  <si>
    <t>Effect</t>
  </si>
  <si>
    <t>Gering, letsel zonder verzuim/hinder</t>
  </si>
  <si>
    <t>Belangrijk, letsel/verzuim</t>
  </si>
  <si>
    <t>Ernstig, irreversibel/invaliditeit</t>
  </si>
  <si>
    <t>Zeer ernstig, een dode acuut of op termijn</t>
  </si>
  <si>
    <t>Klasse</t>
  </si>
  <si>
    <t>Actie</t>
  </si>
  <si>
    <t>Uitleg</t>
  </si>
  <si>
    <t>Geen / aanvaardbaar risico</t>
  </si>
  <si>
    <t>Aandacht</t>
  </si>
  <si>
    <t>Mogelijk risico</t>
  </si>
  <si>
    <t>Maatregel vereist</t>
  </si>
  <si>
    <t>Belangrijk risico</t>
  </si>
  <si>
    <t>Directe maatregel vereist</t>
  </si>
  <si>
    <t>Hoog risico</t>
  </si>
  <si>
    <t>Werkzaamheden stoppen</t>
  </si>
  <si>
    <t>Zeer hoog risico</t>
  </si>
  <si>
    <t>Zeer kort en/of zelden (enkele keren per jaar)</t>
  </si>
  <si>
    <t>Ramp, enkele doden acuut of op termijn</t>
  </si>
  <si>
    <t>Risicowaarde</t>
  </si>
  <si>
    <t>Risicomodel van Fine &amp; Kinney</t>
  </si>
  <si>
    <t>&lt;1x per jaar</t>
  </si>
  <si>
    <t>Lang en/of frequent</t>
  </si>
  <si>
    <t>Onwaarschijnlijk</t>
  </si>
  <si>
    <t>Denkbaar</t>
  </si>
  <si>
    <t>Onmogelijk</t>
  </si>
  <si>
    <t xml:space="preserve">maar onwaarschijnlijk </t>
  </si>
  <si>
    <t>maar mogelijk in grensgeval</t>
  </si>
  <si>
    <t>E_g</t>
  </si>
  <si>
    <t>W_g</t>
  </si>
  <si>
    <t>Gering letsel</t>
  </si>
  <si>
    <t>Letsel/verzuim</t>
  </si>
  <si>
    <t>Invaliditeit</t>
  </si>
  <si>
    <t>Dode</t>
  </si>
  <si>
    <t>Enkele doden</t>
  </si>
  <si>
    <t>Jaarlijks</t>
  </si>
  <si>
    <t>Maandelijks</t>
  </si>
  <si>
    <t>Wekelijks</t>
  </si>
  <si>
    <t>Dagelijks</t>
  </si>
  <si>
    <t>B-g</t>
  </si>
  <si>
    <t>Beoordeling</t>
  </si>
  <si>
    <t>wettelijke verplichting</t>
  </si>
  <si>
    <t>&gt;400</t>
  </si>
  <si>
    <t>Noodzaak</t>
  </si>
  <si>
    <t>Opmerkingen</t>
  </si>
  <si>
    <t>niet van toepassing</t>
  </si>
  <si>
    <t>12 maanden</t>
  </si>
  <si>
    <t>6 maanden</t>
  </si>
  <si>
    <t>1 dag</t>
  </si>
  <si>
    <t>Wettelijke verplichting</t>
  </si>
  <si>
    <t>Indicatieve termijn</t>
  </si>
  <si>
    <t>Scoop RIE</t>
  </si>
  <si>
    <t>gehele organisatie</t>
  </si>
  <si>
    <t>beleidsmatig</t>
  </si>
  <si>
    <t>ambulancepost(en)</t>
  </si>
  <si>
    <t>meldkamer</t>
  </si>
  <si>
    <t>overige</t>
  </si>
  <si>
    <t>Projectleider:</t>
  </si>
  <si>
    <t>Organisatie:</t>
  </si>
  <si>
    <t>Scoop van de RIE:</t>
  </si>
  <si>
    <t>Betrokkenen:</t>
  </si>
  <si>
    <t>Datum rondgang:</t>
  </si>
  <si>
    <t>Datum rapportage:</t>
  </si>
  <si>
    <t>Lengte tekstveld</t>
  </si>
  <si>
    <t>Datum</t>
  </si>
  <si>
    <t>Indicatieve termijn dagen</t>
  </si>
  <si>
    <t>K2</t>
  </si>
  <si>
    <t>K3</t>
  </si>
  <si>
    <t>M4</t>
  </si>
  <si>
    <t>M5</t>
  </si>
  <si>
    <t>O1</t>
  </si>
  <si>
    <t>O2</t>
  </si>
  <si>
    <t>O3</t>
  </si>
  <si>
    <t>O4</t>
  </si>
  <si>
    <t>O5</t>
  </si>
  <si>
    <t>O6</t>
  </si>
  <si>
    <t>O7</t>
  </si>
  <si>
    <t>O8</t>
  </si>
  <si>
    <t>O9</t>
  </si>
  <si>
    <t>O10</t>
  </si>
  <si>
    <t>O12</t>
  </si>
  <si>
    <t>O11</t>
  </si>
  <si>
    <t>O13</t>
  </si>
  <si>
    <t>O14</t>
  </si>
  <si>
    <t>O15</t>
  </si>
  <si>
    <t>O16</t>
  </si>
  <si>
    <t>O17</t>
  </si>
  <si>
    <t>O19</t>
  </si>
  <si>
    <t>O20</t>
  </si>
  <si>
    <t>O23</t>
  </si>
  <si>
    <t>O24</t>
  </si>
  <si>
    <t>O25</t>
  </si>
  <si>
    <t>O26</t>
  </si>
  <si>
    <t>O27</t>
  </si>
  <si>
    <t>O28</t>
  </si>
  <si>
    <t>O29</t>
  </si>
  <si>
    <t>O30</t>
  </si>
  <si>
    <t>O32</t>
  </si>
  <si>
    <t>O33</t>
  </si>
  <si>
    <t>O31</t>
  </si>
  <si>
    <t>A2</t>
  </si>
  <si>
    <t>A3</t>
  </si>
  <si>
    <t>A5</t>
  </si>
  <si>
    <t>A7</t>
  </si>
  <si>
    <t>A8</t>
  </si>
  <si>
    <t>A9</t>
  </si>
  <si>
    <t>A10</t>
  </si>
  <si>
    <t>A12</t>
  </si>
  <si>
    <t>A13</t>
  </si>
  <si>
    <t>A14</t>
  </si>
  <si>
    <t>A15</t>
  </si>
  <si>
    <t>A16</t>
  </si>
  <si>
    <t>A17</t>
  </si>
  <si>
    <t>A18</t>
  </si>
  <si>
    <t>A19</t>
  </si>
  <si>
    <t>A1</t>
  </si>
  <si>
    <t>Code</t>
  </si>
  <si>
    <t>Thema</t>
  </si>
  <si>
    <t>260</t>
  </si>
  <si>
    <t>130</t>
  </si>
  <si>
    <t>Een keer doen</t>
  </si>
  <si>
    <t>Wie</t>
  </si>
  <si>
    <t>directie</t>
  </si>
  <si>
    <t>teamleider</t>
  </si>
  <si>
    <t>HR-afdeling</t>
  </si>
  <si>
    <t>Facilitaire zaken</t>
  </si>
  <si>
    <t>BHV-coordinator</t>
  </si>
  <si>
    <t>Plan van Aanpak</t>
  </si>
  <si>
    <t>Extreem kort en/of zeer zelden (&lt;1 maal per jaar)</t>
  </si>
  <si>
    <t>Kort en/of soms</t>
  </si>
  <si>
    <t>Middellang en/of geregeld</t>
  </si>
  <si>
    <t>Blootstellingsfrequntie</t>
  </si>
  <si>
    <t>1 week</t>
  </si>
  <si>
    <t>7</t>
  </si>
  <si>
    <t>Status</t>
  </si>
  <si>
    <t>Status PvA</t>
  </si>
  <si>
    <t>Afgerond</t>
  </si>
  <si>
    <t>Opgestart</t>
  </si>
  <si>
    <t>Nog niet opgepakt</t>
  </si>
  <si>
    <t>Opmerkingen:</t>
  </si>
  <si>
    <t>Verzuimcijfers</t>
  </si>
  <si>
    <t xml:space="preserve">Overige </t>
  </si>
  <si>
    <t>Toetser (naam, contactgegevens):</t>
  </si>
  <si>
    <t>Informatiebronnen:</t>
  </si>
  <si>
    <t>Betrokkenheid OR</t>
  </si>
  <si>
    <t>Datum vaststelling:</t>
  </si>
  <si>
    <t>A20</t>
  </si>
  <si>
    <t>Is de geluidsbelasting in de ambulance beoordeeld?</t>
  </si>
  <si>
    <t>RI&amp;E</t>
  </si>
  <si>
    <t>Risico-evaluatie (R= E*W*B)</t>
  </si>
  <si>
    <t>vul in</t>
  </si>
  <si>
    <t xml:space="preserve">  </t>
  </si>
  <si>
    <t>Is er een behaaglijk binnenklimaat?</t>
  </si>
  <si>
    <t>Oplossingen voor de inzet van kwetsbare groepen is maatwerk. Zwangeren kunnen in overleg met bedrijfsarts en leidinggevende naar een oplossing zoeken. Voor ouderen zijn de inzet van PLB-uren een manier om de belasting te reguleren.</t>
  </si>
  <si>
    <t>K4</t>
  </si>
  <si>
    <t xml:space="preserve">Medisch kwetsbare medewerkers zijn in eerste plaats zwangere vrouwen. Maar ook ouderen en mensen met problemen in hun immuunsysteem. </t>
  </si>
  <si>
    <t>Worden bij vervoer van patienten voldoende infectiepreventiemaatregelen getroffen? Check aan de hand van de toelichting of maatregelen ontbreken.</t>
  </si>
  <si>
    <t>M6</t>
  </si>
  <si>
    <t>Is er goede communicatie tussen meldkamer en ambulancemedewerker bij risicovolle hulpverleningssituaties? Check dit aan de hand van ervaringen bij collega's.</t>
  </si>
  <si>
    <t>Wordt de voortgang van de geplande activiteiten in het Plan van Aanpak ten minste jaarlijks getoetst?</t>
  </si>
  <si>
    <t>Zijn er voldoende voorzieningen in het gebouw en zijn ze in goede staat?  Check aan de hand van de toelichting</t>
  </si>
  <si>
    <t>Toiletten en pantry of kantine zijn in nabijheid van meldkamer. Er zijn mogelijkheden om de persoonlijke spullen goed op te bergen. Er is een mogelijkheid om te kolven (afsluitbare, rustige ruimte).</t>
  </si>
  <si>
    <t>De kleed- en slaapkamers zijn naar sekse gescheiden. Er zijn mogelijkheden om de persoonlijke spullen goed op te bergen. Er is een keuken of pantry. Er is een mogelijkheid om te kolven (afsluitbare, rustige ruimte).</t>
  </si>
  <si>
    <t>A21</t>
  </si>
  <si>
    <t>K5</t>
  </si>
  <si>
    <t>Zijn er voldoende maatregelen om de gevolgen van agressie te beheersen voor ambulancemedewerkers? Check aan de hand van de toelichting of alle elementen van het agressiebeleid zijn ingevuld.</t>
  </si>
  <si>
    <t>Worden per werknemer de feitelijk gewerkte uren (inclusief de arbeid in bijzondere diensten), de genoten rust en de fictieve uren, geregistreerd?</t>
  </si>
  <si>
    <t>A4</t>
  </si>
  <si>
    <t>A22</t>
  </si>
  <si>
    <t>A23</t>
  </si>
  <si>
    <t>A24</t>
  </si>
  <si>
    <t>K6</t>
  </si>
  <si>
    <t>M3</t>
  </si>
  <si>
    <t>M7</t>
  </si>
  <si>
    <t>M8</t>
  </si>
  <si>
    <t>M9</t>
  </si>
  <si>
    <t>Zeer lang en/of zeer frequent (diverse keren per dag)</t>
  </si>
  <si>
    <t>R-klasse advies</t>
  </si>
  <si>
    <t>R-klasse: uw oordeel</t>
  </si>
  <si>
    <t>A-priori Risico-evaluatie (R= E*W*B)</t>
  </si>
  <si>
    <t>Stand van zaken (datum):</t>
  </si>
  <si>
    <t>Evaluatie</t>
  </si>
  <si>
    <t>Inventarisatie</t>
  </si>
  <si>
    <t>RI&amp;E Ambulancezorg</t>
  </si>
  <si>
    <t>Budget</t>
  </si>
  <si>
    <t>- Lees eerst de handleiding, hieronder vindt u de belangrijkste aanwijzingen.</t>
  </si>
  <si>
    <t>Wie: maatregel verantwoordelijke</t>
  </si>
  <si>
    <t>Testorganisatie</t>
  </si>
  <si>
    <t>Zijn er voldoende maatregelen om de gevolgen van traumatische ervaringen te beheersen? Check dit aan de hand van de toelichting.</t>
  </si>
  <si>
    <t>Worden tijdelijke krachten (uitzendkrachten, zzp-ers) geïnformeerd en geïnstrueerd over relevante arbozaken?</t>
  </si>
  <si>
    <t>Inzicht in de verzuim- en incidentencijfers helpt om het beleid te verbeteren en de maatregelen effectief in te zetten. De verzuimanalyse geeft in ieder geval inzicht in de verzuimduur, verzuimfrequentie en verzuimoorzaken. Daarnaast kan een vergelijking tussen afdelingen of locaties informatief zijn. Analyse van incidenten geeft inzicht in oorzaken en gevolgen van incidenten. Tevens kunnen trends worden waargenomen.</t>
  </si>
  <si>
    <t>Is er sprake van overbelasting als gevolg van een hoge werkdrukbeleving bij ambulancemedewerkers? Baseer de beoordeling op de toelichting van de vraag.</t>
  </si>
  <si>
    <t>Oplossingsuggesties zijn:
• schaf een registratiesysteem aan;
• verhoog de meldingsbereidheid door vereenvoudiging van het melden;
• geef voorlichting over nut en noodzaak van melden.</t>
  </si>
  <si>
    <t xml:space="preserve">Op de eerste plaats zijn goede communicatiemiddelen essentieel voor de bedrijfshulpverlening. Daarnaast zijn blusmiddelen, evacuatiemiddelen en EHBO-middelen beschikbaar die zijn afgestemd op de aard van de risico's en het gebouw. 
</t>
  </si>
  <si>
    <t>Is de bedrijfshulpverlening goed georganiseerd? Check aan de hand van de toelichting welke aspecten ontbreken.</t>
  </si>
  <si>
    <t>Voldoet het gebouw aan de nodige veiligheidsvereisten? Beoordeel deze vraag aan de hand van de toelichting.</t>
  </si>
  <si>
    <t>Goede afstemming tussen meldkamer en ambulancemedewerkers bij risicovolle hulpverleningssituaties wordt geborgd.</t>
  </si>
  <si>
    <t>Bij uitbesteding van werkzaamheden worden de afspraken over veilig en gezond werk vastgelegd. De afspraken die binnen de organisatie gelden ten aanzien van veiligheid en gezondheid worden daarin vermeld. Er is toezicht op het nakomen van de gemaakte afspraken.</t>
  </si>
  <si>
    <t>Gebruik een registratiesysteem en procedure voor arbeidsongevallen. Dit wordt afgestemd met het systeem en procedure over de registratie van agressieincidenten.</t>
  </si>
  <si>
    <t>Bewaking van de arbeids- en rusttijdennormen inclusief nevenwerkzaamheden. Voor zover de werkgever toestemming heeft gegeven voor nevenwerkzaamheden.</t>
  </si>
  <si>
    <t>De omvang van ongewenste omgangsvormen (agressie, seksuele intimidatie, discriminatie, pesten) binnen de organisatie wordt inzichtelijk gemaakt.</t>
  </si>
  <si>
    <t>Beheersplan legionellabacterie wordt opgesteld en uitgevoerd.</t>
  </si>
  <si>
    <t>De juiste uitrusting voor de bedrijfshulpverlening wordt aangeschaft.</t>
  </si>
  <si>
    <t>Worden medewerkers geïnstrueerd om fysieke overbelasting te vermijden?</t>
  </si>
  <si>
    <t>Er wordt een beoordeling van de geluidsblootstelling opgesteld. De motorverpleegkundige (solist) wordt daarbij ook meegenomen. De geluidsbelasting voor deze functie ligt hoger. Voor de beoordeling wordt een deskundige ingeschakeld.</t>
  </si>
  <si>
    <t>Is de bedrijfshulpverlening op de locatie goed georganiseerd? Check aan de hand van de toelichting.</t>
  </si>
  <si>
    <t>Beschikken de BHV-ers over voldoende opleiding en oefenervaring?</t>
  </si>
  <si>
    <t>Er wordt een ergonomische beoordeling opgesteld van de inrichting van de meldkamer. Op basis van de beoordeling wordt de inrichting van de meldkamer verbeterd.</t>
  </si>
  <si>
    <t>De taak van preventiemedewerker wordt belegd binnen de organisatie. De preventiemedewerker krijgt een evenwichtig takenpakket. Er wordt bekendheid gegeven binnen de organisatie wie de preventiemedewerker is. De preventiemedewerker krijgt zo nodig een opleiding om de taak goed te kunnen uitvoeren.</t>
  </si>
  <si>
    <t>Worden ziekteverzuim- en ongevalcijfers geregistreerd en jaarlijks geanalyseerd? Check aan de hand van de toelichting wat onder analyse wordt verstaan.</t>
  </si>
  <si>
    <t>Wordt minimaal 28 dagen van tevoren het dienstrooster bekend gemaakt?</t>
  </si>
  <si>
    <t>Tijdige planning en communicatie van de werkroosters. Daarbij wordt tenminste de minimumtermijn van 28 dagen in acht genomen.</t>
  </si>
  <si>
    <t>Tijdelijke arbeidskrachten worden geïnformeerd over relevante arbozaken. Het uitzendbureau krijgt een samenvatting (relevante passages) uit de RI&amp;E.</t>
  </si>
  <si>
    <t>- Vul eerst de gegevens in op tabblad 'Basisgegevens RI&amp;E'.</t>
  </si>
  <si>
    <t>- De vragen zijn ook beschikbaar als een checklist in een Word-format.</t>
  </si>
  <si>
    <t>- De risicoklasse is een advies. Dit kunt u aanpassen. Wilt u het advies terugzien, typ dan in de cel "=Qregelnummer". Dus bijvoorbeeld =Q16.</t>
  </si>
  <si>
    <t>- Het Plan van Aanpak bevat een voorstel. Deze moet u op maat maken voor uw organisatie. Wilt u het advies terugzien? Typ dan in de cel "=Qregelnummer". Dus bijvoorbeeld =Q16.</t>
  </si>
  <si>
    <t xml:space="preserve">- Datum gereed in het Plan van Aanpak is een voorstel op basis van de risicoklasse. Dit voorstel is gebaseerd op de datum die u bij 'datum rondgang' invult (tabblad 'Basisgegevens'). Maar u kunt altijd de datum in het Plan van Aanpak aanpassen. </t>
  </si>
  <si>
    <t>(Vul hier altijd een datum in: dd-mm-jjjj. Deze datum wordt gebruikt voor advies over verbetertermijn in Plan van Aanpak)</t>
  </si>
  <si>
    <t>Incidentenregistratie</t>
  </si>
  <si>
    <t>Voor beeldschermwerk zijn vuistregels beschikbaar over inrichting van het werk en de werkplek. Zie de Checklist Beeldschermwerk.</t>
  </si>
  <si>
    <t>Zijn medewerkers voldoende geïnformeerd over infectierisico's en beschermingsmaatregelen?</t>
  </si>
  <si>
    <t>Zijn er voldoende hulpmiddelen op de ambulance voor risicovolle ongevalssituaties? Check aan de hand van de toelichting welke hulpmiddelen ontbreken.</t>
  </si>
  <si>
    <t>Worden medewerkers goed opgeleid ten aanzien van veiligheid op risicovolle ongevalssituaties?</t>
  </si>
  <si>
    <t>Wordt het protocol voor veiligheid op risicovolle ongevalssituaties gebruikt? Check aan de hand van de toelichting of de protocollen worden gebruikt.</t>
  </si>
  <si>
    <t xml:space="preserve">Implementatie van een protocol voor risicovolle ongevalssituaties. Maak daarbij gebruik van:
• procedures en afspraken uit LPA8 Protocol 2.1 Grootschalig incident;
• opleiding en training;
• hulpmiddelen.
Zie ook:
• Rood-blauwe boekjes;
• Protocol ‘ambulancezorg op het water’;
• Handreiking kleinschalige chemische decontaminatie.
</t>
  </si>
  <si>
    <t>Passende maatregelen om de geluidsbelasting te beheersen worden ingevoerd. Daarbij wordt eerst naar technische oplossingen gezocht. Als die niet afdoende zijn, wordt goede gehoorbescherming aangeschaft. Zie ook: Informatiekaart gehoorbescherming.</t>
  </si>
  <si>
    <t xml:space="preserve">De bedrijfshulpverlening is op de locatie goed georganiseerd als het volgende aanwezig is:
• aanwezigheid van BHV-ers;
• uitrusting voor de BHV-ers;
• BHV- of ontruimingsplan voor de locatie.
En als er sprake is van een bedrijfsverzamelpand: afstemming met andere gebruikers in het pand.
</t>
  </si>
  <si>
    <t>Zijn er voldoende voorzieningen in het gebouw en zijn ze in goede staat? Check aan de hand van de toelichting.</t>
  </si>
  <si>
    <t xml:space="preserve">Ergonomische inrichting van de kantoorwerkplekken. Eén of meerdere van de volgende maatregelen worden daarbij toegepast:
• voorlichting en instructie;
• aanpassing van de werktaken;
• aanpassing van de afstand en/of hoogte van het beeldscherm;
• gebruik van een beeldschermbril;
• aanpassing van de zithoogte en/of het werkblad zo nodig met gebruik van voetensteun;
• ondersteuning van de onderarm;
• aanpassing van de stoel (diepte zitting, rug- en armsteun);
• gebruik van een documenthouder;
• aanpassing van invoermedium (muis, toetsenbord, gebruik sneltoetsen, spraakherkenning);
• aanpassing van de verlichting (verlichtingsniveau en/of hoek van verlichting).
</t>
  </si>
  <si>
    <t xml:space="preserve">Denk aan:
• leuningen bij trappen;
• hekken bij een bordes of entresol;
• aanwezigheid noodverlichting;
• vluchtwegen en vluchtwegmarkering zijn aanwezig; 
• blusmiddelen zijn aanwezig;
• brandmeldinstallatie is aanwezig;
• verlichting is voldoende;
• elektrische voorzieningen zijn op orde;
• stellingen en kasten zijn stabiel opgesteld;
• trappen en ladders zijn veilig;
• transparante deuren zijn op ooghoogte gemarkeerd;
• automatische deuren en hekken leveren geen gevaar op.
</t>
  </si>
  <si>
    <t xml:space="preserve">Mochten er arborisico's ontbreken in de vragenlijst, noteer deze dan hier. U moet zorg dragen voor een volledige inventarisatie en evaluatie. </t>
  </si>
  <si>
    <t>De behaaglijkheid van het binnenklimaat bestaat uit een combinatie van factoren:
• Voldoende ventilatie (frisse lucht). Een mechanisch ventilatiesysteem moet per persoon per uur ten minste 30 m³ verse buitenlucht toevoeren en dezelfde hoeveelheid verbruikte lucht afvoeren.
• Temperatuur is niet te hoog en niet te laag. Streefwaarden zijn 20 – 24º C (winter) en 23 – 26º C (zomer).
• Geen of weinig tocht.
Bij de beoordeling moet rekening worden gehouden met onderlinge verschillen in klimaatbeleving van mensen.</t>
  </si>
  <si>
    <t>De OR heeft op basis van de Arbowet en de Wet op de ondernemingsraden de volgende rechten:
● instemmingsrecht op belangrijke regelingen betreffende de veiligheid en gezondheid van de medewerkers, onder welke de opzet, inhoud en organisatie van de RI&amp;E (d.w.z. de ervoor gehanteerde methode) en het verzuimprotocol;
● recht om kennis te nemen van de adviezen van de arbodienst of arbodeskundige;
● instemmingsrecht over het algemene arbobeleid, de organisatie van de deskundige ondersteuning, de keuze en het contract met een arbodienst of arbodeskundige en de organisatie van de bedrijfshulpverlening;
● recht op ondersteuning door deskundigen;
● instemmingsrecht bij de organisatie van de preventietaken, zoals bij de keuze van de preventiemedewerker;
● recht op informatie door de werkgever over de schriftelijke RI&amp;E;
● recht om met de Inspectie SZW te overleggen en haar bij een bedrijfsbezoek te vergezellen;
● recht om commentaar te leveren (adviesrecht) op het Plan van Aanpak en de jaarlijkse rapportage hierover.</t>
  </si>
  <si>
    <t>• introductie van arbo als vast agendapunt in de overlegvergaderingen tussen directie en OR;
• arbodoelstellingen, het contract met de arbodienst, de RI&amp;E en het Plan van Aanpak worden agendapunten van het overleg tussen directie en OR;
• de preventiemedewerker organiseert het overleg over arbo.</t>
  </si>
  <si>
    <t>Hebben medewerkers toegang tot arbo-deskundigheid? Baseer de beoordeling op de toelichting.</t>
  </si>
  <si>
    <t>Is de veiligheid van uitbestede werkzaamheden geborgd?</t>
  </si>
  <si>
    <t>Als bedrijven in opdracht van de organisatie werk verrichten op uw locatie(s), dan bent u medeverantwoordelijk voor de veiligheid en gezondheid. Denk aan schoonmaakwerk, onderhoudswerk, ICT. Als opdrachtgever maakt u afspraken over veiligheid- en gezondheidsaspecten van het uitbestede werk.</t>
  </si>
  <si>
    <t>Is de inzet van een gecertificeerde arbodeskundige goed geregeld? Check aan de hand van de toelichting voor welke taken in ieder geval een gecertificeerde arbodeskundige ingezet moet worden.</t>
  </si>
  <si>
    <t xml:space="preserve">Er zijn in de branche afspraken gemaakt in de vorm van een protocol over de uitvoering van de aanstellingskeuringen bij nieuwe medewerkers.
</t>
  </si>
  <si>
    <t xml:space="preserve">De bedrijfsarts volgt het protocol ten aanzien van aanstellingskeuringen bij nieuwe medewerkers, zoals die in de branche is afgesproken. 
</t>
  </si>
  <si>
    <t>De ziekteverzuimanalyse en de analyse van de incidentenregistratie worden minimaal jaarlijks beoordeeld. Dit vormt input voor de actualisatie van het Plan van Aanpak.</t>
  </si>
  <si>
    <t xml:space="preserve">Als organisatie moet u een arbobeleid voeren. De minimumeis is dat tenminste jaarlijks het Plan van Aanpak wordt bijgesteld. 
Daarbij hoeft u de RI&amp;E niet opnieuw op te stellen. Een nieuwe RI&amp;E is nodig als de rapportage niet meer actueel is: als er een nieuwe locatie komt, of werkzaamheden veranderen, of als de rapportage ouder is dan drie jaar.
</t>
  </si>
  <si>
    <t>De stand van zaken ten aanzien van het Plan van Aanpak wordt minimaal jaarlijks opgesteld. De voortgang wordt besproken tussen directie en ondernemingsraad.</t>
  </si>
  <si>
    <t>Worden nevenwerkzaamheden afgestemd op de samenstelling van het dienstrooster?</t>
  </si>
  <si>
    <t xml:space="preserve">Het aangaan en uitvoeren van bijbanen naast het dienstverband moet de werknemer melden aan de werkgever. Als de werkgever toestemming geeft voor nevenwerkzaamheden, moet hij er op toezien dat de wettelijk vastgestelde arbeids- en rusttijdnormen worden nageleefd. </t>
  </si>
  <si>
    <t xml:space="preserve">Is er een deugdelijke arbeids- en rusttijdenregistratie? Fictieve uren zijn uren die wel in het dienstverband zijn opgenomen maar die niet gewerkt zijn door ziekte, (bijzonder) verlof, vakantie, OR-werkzaamheden e.d. </t>
  </si>
  <si>
    <t>Adequate registratie van feitelijk gewerkte uren, rusttijden en fictieve uren.</t>
  </si>
  <si>
    <t>De belastbaarheid van zwangeren of ouderen is vaak minder. Houd daar rekening mee. Zie ook: Arbocatalogus Ambulancezorg.</t>
  </si>
  <si>
    <t xml:space="preserve">Adequate voorlichting en instructie voor alle medewerkers over relevante arbozaken. 
Onderzoek welke vormen van voorlichting en instructie het meest geschikt zijn:
• werkoverleg, door periodiek (en tenminste jaarlijks) aandacht te besteden aan relevante onderwerpen;
• opleidingsbeleid (bijvoorbeeld de opleiding van leden BO-team, ergocoaches e.d.);
• interne mededelingen (nieuwsbrief, intranet);
• functionerings- en beoordelingsgesprekken.
Zie ook: Arbocatalogus Ambulancezorg.
</t>
  </si>
  <si>
    <t>Zijn er werkzaamheden 
-die niet horen bij de afdeling ambulancepost of meldkamer- die tot fysieke overbelasting leiden?</t>
  </si>
  <si>
    <t>Zijn er werkzaamheden (naast ambulancechauffeur en -verpleegkundige, meldkamerfuncties), die tot fysieke overbelasting kunnen zorgen? Denk bijvoorbeeld aan magazijnwerkzaamheden.</t>
  </si>
  <si>
    <t>Wordt voldaan aan de veiligheidseisen voor machines en arbeidsmiddelen?</t>
  </si>
  <si>
    <t>Arbeidsmiddelen</t>
  </si>
  <si>
    <t>Datum 
gereed</t>
  </si>
  <si>
    <t>Arbocatalogus Ambulancezorg</t>
  </si>
  <si>
    <t>Hyperlinks thema PSA:</t>
  </si>
  <si>
    <t>TilThermometer</t>
  </si>
  <si>
    <t>BeleidsSpiegel Ambulancezorg</t>
  </si>
  <si>
    <t>Praktijkrichtlijnen fysieke belasting ambulancezorg</t>
  </si>
  <si>
    <t>Hyperlinks thema Fysieke belasting:</t>
  </si>
  <si>
    <t>Checklist Beeldschermwerk</t>
  </si>
  <si>
    <t>Hyperlinks thema Infectierisico's:</t>
  </si>
  <si>
    <t>Informatiekaart infectieziekten</t>
  </si>
  <si>
    <t>Hyperlinks thema Veiligheid:</t>
  </si>
  <si>
    <t>Rood-blauwe boekjes</t>
  </si>
  <si>
    <t>Protocol ‘ambulancezorg op het water’</t>
  </si>
  <si>
    <t>Hyperlinks thema Geluid:</t>
  </si>
  <si>
    <t>Informatiekaart gehoorbescherming</t>
  </si>
  <si>
    <t>Hyperlinks thema Arbozorg:</t>
  </si>
  <si>
    <t>Hyperlinks thema Arbeidstijden:</t>
  </si>
  <si>
    <t>- De hyperlinks met verwijzingen naar instrumenten en documenten zijn in de tabs onderaan deze pagina per arbothema weergegeven.</t>
  </si>
  <si>
    <t>Zijn er hulpmiddelen verstrekt om het voertuig gemakkelijk te reinigen, zowel binnen als buiten?</t>
  </si>
  <si>
    <t>Er zijn op de posten telescoopstokken met borstel, schoonmaakartikelen en emmers. Warm en koud water.
Maak gebruik van hygiëne protocol</t>
  </si>
  <si>
    <t>Zijn er richtlijnen voor het schoonhouden van het voertuig?</t>
  </si>
  <si>
    <t xml:space="preserve"> -	Maak gebruik van hygiëne protocol 
-	Container met schoonmaakdoekjes is aanwezig in elke ambulance
-	Schoonmaakbenodigdheden zijn aanwezig op de post met instructies erbij
-	Gebruik van mistvernevelaar in achtercompartiment volgens protocol</t>
  </si>
  <si>
    <t>Kunnen de vloeren gemakkelijk worden gereinigd?</t>
  </si>
  <si>
    <t>Is er een periodiek onderhoudsschema voor het voertuig?</t>
  </si>
  <si>
    <t>Worden de veiligheidsvoorschriften bij het verwisselen van zuurstofflessen in acht genomen?</t>
  </si>
  <si>
    <t>Is er toezicht op defecten en schades, in en om het voertuig, die gemeld worden?</t>
  </si>
  <si>
    <t>Zijn er procedures beschreven bij omgaan met calamiteiten van het voertuig?</t>
  </si>
  <si>
    <t>Vloeren zijn voorzien van een stroeve onderlaag(antislip)</t>
  </si>
  <si>
    <t>- Meldingen via intranet applicatie
- Wagenparkbeheerder houdt meldingen in de gaten en onderneemt actie binnen max 2 werkdagen.</t>
  </si>
  <si>
    <t>Worden werkdruk, extern en intern ongewenst gedrag gesignaleerd en bespreekbaar gemaakt? Check dit aan de hand van de toelichting.</t>
  </si>
  <si>
    <t>Protocollen voor situaties met besmette patiënten (MRSA, ebola, Corona of onbekende besmetting) zijn te vinden in LPA8.1 Protocol 2.6 Infectiepreventie en (V)LPA protocol COVID-19</t>
  </si>
  <si>
    <t xml:space="preserve">Wordt protocol 2.1 Grootschalig Incident uit het LPA8.1 voldoende gevolgd binnen de organisatie? Dit protocol is een kapstok voor andere afspraken. Zo wordt verwezen naar het incidentmanagement. Dat zijn afspraken met alle hulpverleningsdiensten over de taakverdeling bij verkeersongevallen. Daarin zijn ook duidelijke instructies te vinden voor meldkamer en ambulancemedewerker.
De centralist speelt een belangrijke rol in het doorzetten van vitale informatie.
</t>
  </si>
  <si>
    <t xml:space="preserve">Dit is nodig als het vermoeden bestaat dat de dagdosis hoger is dan 80 dB(A). Een indicator hiervoor is het geluidsniveau in de cabine. Als met ingeschakeld akoestisch alarm men zich niet meer gemakkelijk verstaanbaar kan maken tegenover een persoon op de passagiersstoel, dan is dat een aanwijzing dat de geluidsniveaus te hoog zijn.
De dagdosis wordt ook bepaald door de tijdsduur van de te hoge geluidsniveaus. Als te hoge geluidsniveaus slechts 5 tot 10 minuten per dag (als gemiddeld over een werkweek) voorkomen, dan zal de gemiddelde dagdosis uiteraard lager zijn. 
De blootstellingsniveaus van de motorverpleegkundige (solist) zijn hoger. 
Laat een beoordeling opstellen door een deskundige.
</t>
  </si>
  <si>
    <t xml:space="preserve">Denk aan:
• leuningen bij trappen;
• hekken bij een bordes of entresol;
• aanwezigheid en werking noodverlichting;
• vluchtwegen en vluchtwegmarkering zijn aanwezig; 
• blusmiddelen zijn aanwezig;
• brandmeldinstallatie is aanwezig;
• verlichting is voldoende;
• elektrische voorzieningen zijn op orde;
• stellingen en kasten zijn stabiel opgesteld;
• trappen en ladders zijn veilig;
• transparante deuren zijn op ooghoogte gemarkeerd;
• automatische deuren en hekken leveren geen gevaar op;
• voor gebouwen met een slaapfunctie is een gebruiksvergunning aanwezig indien nodig.
</t>
  </si>
  <si>
    <t xml:space="preserve">De behaaglijkheid van het binnenklimaat bestaat uit een combinatie van factoren:
• Voldoende ventilatie (frisse lucht). Een mechanisch ventilatiesysteem moet per persoon per uur ten minste 30 m³ verse buitenlucht toevoeren en dezelfde hoeveelheid verbruikte lucht afvoeren.
• Temperatuur is niet te hoog en niet te laag. Streefwaarden zijn 20 – 24º C (winter) en 23 – 26º C (zomer).
• Geen of weinig tocht.
Bij de beoordeling moet rekening worden gehouden met onderlinge verschillen in klimaatbeleving van mensen.
</t>
  </si>
  <si>
    <t>A25</t>
  </si>
  <si>
    <t xml:space="preserve">Worden in de garage de dieseluitlaatgassen afgezogen?
</t>
  </si>
  <si>
    <t xml:space="preserve">Voorkom blootstelling aan dieseluitlaatgassen door: 
• Het niet stationair laten draaien van de auto in de garage.
• Aansluiten van de uitlaat op een afzuigsysteem of het gebruik van een opzetfilter.
</t>
  </si>
  <si>
    <t>Dieseluitlaatgassen zijn gezondheidschadelijk. Het stationair draaien van de  auto's in de garage moet worden vermeden. Of de uitlaatgassen moeten worden afgevoerd via een afzuigsysteem. Een alternatief is het gebruik van opzetfilters.</t>
  </si>
  <si>
    <t>A26</t>
  </si>
  <si>
    <t>V2</t>
  </si>
  <si>
    <t>V1</t>
  </si>
  <si>
    <t>V3</t>
  </si>
  <si>
    <t>V4</t>
  </si>
  <si>
    <t>V5</t>
  </si>
  <si>
    <t>V6</t>
  </si>
  <si>
    <t>V7</t>
  </si>
  <si>
    <t>Worden werkdruk en intern ongewenst gedrag gesignaleerd en bespreekbaar gemaakt? Check dit aan de hand van de toelichting.</t>
  </si>
  <si>
    <t xml:space="preserve">Met intern ongewenst gedrag wordt bedoeld ongewenste omgangsvormen tussen collega’s en/of leidinggevenden (pesten, seksuele intimidatie, discriminatie en agressie en geweld).
Beoordeel de volgende vragen:
• Zijn er mogelijkheden om dit gedrag informeel en formeel bespreekbaar te maken? Is er een heldere gedragslijn ten aanzien van ongewenst gedrag en wordt die ook bewaakt? 
• Zijn leidinggevende in staat om dit gedrag bespreekbaar te maken?
• Is er voorlichting, instructie of training voor medewerkers en leidinggevenden?
• Zijn er mogelijkheden om knelpunten in teamverband of individueel op te lossen?
</t>
  </si>
  <si>
    <t xml:space="preserve">Voor beeldschermwerk zijn vuistregels beschikbaar over goede inrichting van de werkplek. Gebruik voor de beantwoording van deze vraag de Checklist Beeldschermwerk. 
Bij structureel thuiswerk is het van belang om vast te stellen of deze voldoet aan de ergonomische eisen.
</t>
  </si>
  <si>
    <t xml:space="preserve">Denk aan:
• leuningen bij trappen;
• hekken bij een bordes of entresol;
• aanwezigheid en werking noodverlichting;
• vluchtwegen en vluchtwegmarkering zijn aanwezig; 
• blusmiddelen zijn aanwezig;
• brandmeldinstallatie is aanwezig;
• verlichting is voldoende;
• elektrische voorzieningen zijn op orde;
• stellingen en kasten zijn stabiel opgesteld;
• trappen en ladders zijn veilig;
• transparante deuren zijn op ooghoogte gemarkeerd;
• automatische deuren en hekken leveren geen gevaar op.
</t>
  </si>
  <si>
    <t>K7</t>
  </si>
  <si>
    <t xml:space="preserve">Goede afstemming tussen meldkamer en ambulancemedewerkers bij risicovolle hulpverleningssituaties wordt geborgd.
Wordt protocol 2.1 Grootschalig Incident uit het LPA8.1 voldoende gevolgd binnen de organisatie? Dit protocol is een kapstok voor andere afspraken. Zo wordt verwezen naar het incidentmanagement. Dat zijn afspraken met alle hulpverleningsdiensten over de taakverdeling bij verkeersongevallen. Daarin zijn ook duidelijke instructies te vinden voor meldkamer en ambulancemedewerker.
De centralist speelt een belangrijke rol in het doorzetten van vitale informatie.
</t>
  </si>
  <si>
    <t xml:space="preserve">De bedrijfshulpverlening is op de locatie goed georganiseerd als het volgende aanwezig is:
• aanwezigheid van BHV-ers;
• uitrusting voor de BHV-ers;
• BHV- of ontruimingsplan voor de locatie.
Is er back-up geregeld voor overnemen van meldingen door andere meldkamer?
En als er sprake is van een bedrijfsverzamelpand: afstemming met andere gebruikers in het pand.
</t>
  </si>
  <si>
    <t>M10</t>
  </si>
  <si>
    <t xml:space="preserve">Wordt een Periodiek Medisch Onderzoek uitgevoerd?
</t>
  </si>
  <si>
    <t>PMO wordt gebruikt om te werken aan preventie van arbeidsgerelateerd verzuim.</t>
  </si>
  <si>
    <t>Met toegang tot arbo-deskundigheid wordt in de eerste plaats de preventiemedewerker binnen de organisatie bedoeld. In de tweede plaats kan dit een gecertificeerde arbodeskundige zoals een bedrijfsarts, arbeidshygiënist, arbeids- en organisatiekundige of hoger veiligheidskundige zijn. Daarnaast kunnen er afspraken zijn gemaakt in overleg met de OR dat ook andere deskundigen ter beschikking staan zoals een bedrijfsverpleegkundige, -psycholoog, - fysiotherapeut of vertrouwenspersoon. Met deze vraag wordt beoordeeld of dit geregeld en bekend is bij medewerkers.</t>
  </si>
  <si>
    <t>)8</t>
  </si>
  <si>
    <t xml:space="preserve">Voorlichting en instructie kan op verschillende manieren plaatsvinden:
• werkoverleg, door periodiek (en tenminste jaarlijks) aandacht te besteden aan relevante onderwerpen (nachtarbeid, fysieke en mentale belasting, infectierisico, werkdruk, intern en extern ongewenst gedrag, persoonlijke beschermingsmiddelen);
• opleidingsbeleid (bijvoorbeeld de opleiding van leden BO-team, ergocoaches e.d.) vastgelegd in het opleidingsplan door de regionale opleidingscoördinator;
• interne mededelingen (nieuwsbrief, intranet);
• functionerings- en beoordelingsgesprekken.
Of de voorlichting en instructie effectief is kan alleen in de praktijk worden vastgesteld op basis van gesprekken met medewerkers, teambespreking, functioneringsgesprekken, ongevalsanalyse.
</t>
  </si>
  <si>
    <t xml:space="preserve">Ongevallen die meer dan 3 dagen verzuim tot gevolg hebben, moeten in een bedrijfsregister worden bijgehouden (zoals de aard ervan en de datum waarop ze plaatsvonden). Ernstige ongevallen (met ziekenhuisopname, blijvend letsel of de dood tot gevolg) moeten onmiddellijk worden gemeld en (later) schriftelijk worden gerapporteerd bij de Inspectie SZW (de voormalige Arbeidsinspectie). Meer hierover is te vinden op www.inspectieszw.nl.
Een procedure voor ongevalsmelding is een zinvolle aanvulling. Een combinatie met de registratie van agressieincidenten kan overlap of dubbelwerk voorkomen.
</t>
  </si>
  <si>
    <t xml:space="preserve">Voor de arbeids- en rusttijden gelden de regels uit de cao. Raadpleeg de regels voor werktijden. 
Voorkomen moet worden dat door nevenwerkzaamheden medewerkers te weinig herstelmogelijkheden hebben tussen de diensten voor verschillende werkgevers. Laat medewerkers hun nevenwerkzaamheden toetsen aan het rooster bij de hoofdwerkgever.
</t>
  </si>
  <si>
    <t xml:space="preserve">De roostering houdt zich aan de eisen uit de cao en Arbeidstijdenwet en houdt rekening met de vereiste rusttijden en regels rond zwangeren en jonge moeders. Zie de Arbocatalogus Ambulancezorg voor tips rond gezond gedrag in nachtdiensten.
Werknemers krijgen de mogelijkheid om hun nevenwerkzaamheden in te voeren in het rooster en te laten toetsen op de bepalingen van de werk- en rusttijden.  
</t>
  </si>
  <si>
    <t xml:space="preserve">Is er een incidentregistratiesysteem en wordt deze goed gebruikt? Gebruik de toelichting om de vraag te beantwoorden.
</t>
  </si>
  <si>
    <t xml:space="preserve">Is er een systeem voor melding van incidenten van extern ongewenst gedrag  (agressie, discriminatie, pesten, seksuele intimidatie) van patiënten, familie of omstanders tegen medewerkers? Het vastleggen van incidenten geeft inzicht in de aard en omvang van de voorvallen. En daarmee is de registratie input voor het eventueel (bij)stellen van het veiligheidsbeleid. De meldingsbereidheid kan worden vergroot door vereenvoudiging van de handelingen. Maak een onderscheid tussen melding en volledige registratie en afhandeling van de meldingen.
</t>
  </si>
  <si>
    <t xml:space="preserve">Is er inzicht in de omvang van extern ongewenst gedrag? Lees in de toelichting welke informatiebronnen daarbij gebruikt kunnen worden.
</t>
  </si>
  <si>
    <t xml:space="preserve">Deze vraag gaat over of er inzicht is de omvang van extern ongewenst gedrag (agressie en geweld, discriminatie, pesten, seksuele intimidatie) van patienten, familie of omstanders tegen medewerkers. Neem naast de ambulancemedewerkers ook de meldkamer mee in de beoordeling. Maak hiervoor gebruik van:
• ervaringen uit de inzet van het BO-team;
• analyse van ziekteverzuimcijfers;
• analyse van functioneringsgesprekken;
• vertrouwenspersoon;
• informatie van leidinggevende of collega’s.
</t>
  </si>
  <si>
    <t xml:space="preserve">Is er inzicht in de omvang van intern ongewenst gedrag? Lees in de toelichting welke informatiebronnen daarbij gebruikt kunnen worden.
</t>
  </si>
  <si>
    <t xml:space="preserve">De omvang van ongewenste omgangsvormen (agressie, seksuele intimidatie, discriminatie, pesten) binnen de organisatie wordt inzichtelijk gemaakt.
</t>
  </si>
  <si>
    <t xml:space="preserve">De basismaatregelen ter preventie en beheersing van intern ongewenst gedrag zijn aanwezig.
</t>
  </si>
  <si>
    <t xml:space="preserve">Met ongewenst gedrag wordt bedoeld pesten, seksuele intimidatie, discriminatie en agressie en geweld tussen collega’s (al dan niet in een leidinggevende positie). De basismaatregelen bestaan uit:
• Gedragsregels onderlinge communicatie en omgang zijn aanwezig en worden uitgedragen. 
• Informele klachtstructuur, incidenten kunnen door leidinggevende in de informele sfeer worden opgelost. 
• Onafhankelijke vertrouwenspersoon.
• Formele structuur om een klacht over intern ongewenst gedrag in te dienen, te laten onderzoeken en hierover een uitspraak te laten doen 
• Voorlichting en instructie/training voor leidinggevende
• Voorlichting en instructie/training voor medewerkers </t>
  </si>
  <si>
    <t xml:space="preserve">Training van leidinggevenden
Bespreekbaar maken in teamoverleggen
</t>
  </si>
  <si>
    <t>Wordt de voortgang van verbetermaatregelen om de werkdruk en intern en extern ongewenst gedrag te beheersen, bewaakt en wordt de effectiviteit van de maatregelen geëvalueerd?</t>
  </si>
  <si>
    <t xml:space="preserve">De thuiswerkplek is op orde.
</t>
  </si>
  <si>
    <t>De BHV-ers krijgen een adequate opleiding, waarbij zij leren om de BHV-taken naar behoren uit te voeren, namelijk:
• eerste hulp bij ongevallen (EHBO) kunnen verlenen;
• beginnende brand bestrijden;
• ontruiming van het gebouw kunnen begeleiden;
• hulpverleners alarmeren.
Sluit in de opleiding aan bij het OTO-principe (opleiden, trainen, oefenen).
Bedrijfshulpverlening wordt meegenomen in de voorlichting naar alle medewerkers.</t>
  </si>
  <si>
    <t>O34</t>
  </si>
  <si>
    <t>O35</t>
  </si>
  <si>
    <t>Is de organisatie voldoende ingespeeld op extreme weersomstandigheden?</t>
  </si>
  <si>
    <t>O36</t>
  </si>
  <si>
    <t>Medewerkers lopen geen gezondheidsrisico door gevaarlijke stoffen? Beoordeel deze vraag aan de hand van de toelichting.</t>
  </si>
  <si>
    <t>O37</t>
  </si>
  <si>
    <t xml:space="preserve">Zorg voor een ordelijke opslag van producten met gevaarlijke stoffen.
Zorg voor een ordelijke opslag van gasflessen.
</t>
  </si>
  <si>
    <t>Mochten er arborisico's ontbreken in de vragenlijst, noteer deze dan hier. U moet zorg dragen voor een volledige inventarisatie en evaluatie. Denk bijvoorbeeld aan:
• medewerkers die zijn gedetacheerd of uitbesteed aan andere organisaties (chauffeur visiteteam);
• arbocheck bij inkoop van materialen of herinrichting werkplekken.</t>
  </si>
  <si>
    <t>Het lijkt er op dat we vaker met extremere weerssituaties te maken krijgen. Is de organisatie en zijn de medewerkers daarop voorbereid? In periode van grote warmte zijn o.a. de volgende punten belangrijk: zonwering en koeling in gebouwen en voertuigen, voldoende drinken en aanpassen kleding. In periode van koude en vorst gaat het om hulpmiddelen (schuivers, bezem, strooizout) en thermokleding.
Het lijkt er op dat we vaker met extremere weerssituaties te maken krijgen. Is de organisatie en zijn de medewerkers daarop voorbereid? In periode van grote warmte zijn o.a. de volgende punten belangrijk: zonwering en koeling in gebouwen en voertuigen, voldoende drinken en aanpassen kleding. In periode van koude en vorst gaat het om hulpmiddelen (schuivers, bezem, strooizout) en thermokleding.</t>
  </si>
  <si>
    <t>Machines en arbeidsmiddelen (brug, compressoren, handgereedschap, takels en hijsgereedschap en (til)liften e.d.) voldoen in ieder geval aan de volgende eisen:
• CE-keurmerk;
• periodiek onderhoud; 
• periodieke keuring;
• aanwezigheid van instructie (in het Nederlands);
• veilige opstelling.
Verder vindt de bediening en het gebruik alleen door goed opgeleid en geïnstrueerd personeel plaats.</t>
  </si>
  <si>
    <t>Voertuig</t>
  </si>
  <si>
    <t>Gevaarlijke stoffen</t>
  </si>
  <si>
    <t>V8</t>
  </si>
  <si>
    <t>RIE Ambulancezorg vragenlijst 2021-02 Concept</t>
  </si>
  <si>
    <t xml:space="preserve">De gecertificeerde arbodeskundige wordt ingezet voor de wettelijk vastgestelde taken:
• begeleiding van verzuimende medewerkers;
• Periodiek Medisch Onderzoek;
• aanstellingskeuringen;
• toetsing RI&amp;E.
De eerste drie taken mogen alleen door een bedrijfsarts worden verricht. In het contract zijn over de inzet van de bedrijfsarts de volgende zaken vastgelegd: 
- toegang van medewerkers tot de bedrijfsarts (consultatie);
- toegang van de bedrijfsarts tot de werkplek;
- mogelijkheid tot second opion voor medewerkers;
- klachtenprocedure;
- samenwerking van de bedrijfsarts met de preventiemedewerker en de OR of
  personeelsvertegenwoordiging;
- advisering van de bedrijfsarts over preventieve maatregelen;
- melding van beroepsziekten.
</t>
  </si>
  <si>
    <t>Inhoud: aantal vragen verdeeld over thema's en modules</t>
  </si>
  <si>
    <t xml:space="preserve">De teams maken een verbeterplan. Input voor het verbeterplan zijn de volgende instrumenten:
• Periodiek Medisch Onderzoek
• Arbocatalogus Ambulancezorg
• Arboportaal
</t>
  </si>
  <si>
    <t>K1</t>
  </si>
  <si>
    <t>Is er sprake van overbelasting als gevolg van een hoge werkdrukbeleving bij medewerkers? Baseer de beoordeling op de toelichting van de vraag.</t>
  </si>
  <si>
    <t>M1</t>
  </si>
  <si>
    <t>M2</t>
  </si>
  <si>
    <t>Zijn er voldoende maatregelen om de gevolgen van agressie te beheersen voor meldkamermedewerkers? Check aan de hand van de toelichting of alle elementen van het agressiebeleid zijn ingevuld.</t>
  </si>
  <si>
    <t>Een goed beleid bestaat uit de volgende set van maatregelen:
1. Voorzorgsmaatregelen
• training en scholing;
• heldere procedures;
• gebruik maken van hulpmiddelen;
• gedragregels voor patienten, familie en omstanders;
• sanctiebeleid. 
2. Adequaat reageren
3. Opvang van het slachtoffer 
4. Afhandelen van incidenten met aandacht voor melden en registreren
5. Doeltreffend aangiftebeleid
6. Dadergerichte aanpak, waar mogelijk verhaal schade op de dader
• reageer binnen 48 uur naar de dader; 
• verhaal schade waar mogelijk.</t>
  </si>
  <si>
    <t>Verbetering van het beleid rond ongewenste omgangsvormen. Onderzoek of dit maatregelen op team- of organisatieniveau moeten zijn. Hulpmiddelen zijn:
• Duidelijk over agressie
• Arbocatalogus Ambulancezorg 
• Arboportaal</t>
  </si>
  <si>
    <t xml:space="preserve">Verbetering van het beleid rond ongewenste omgangsvormen. Onderzoek of dit maatregelen op team- of organisatieniveau moeten zijn. Hulpmiddelen zijn:
• Duidelijk over agressie
• Arbocatalogus Ambulancezorg 
• Arboportaal
</t>
  </si>
  <si>
    <t>Gebruik de TilThermometer en de BeleidsSpiegel Ambulancezorg. Evalueer de gegevens uit het Periodiek Arbeidsgezondheidskundig Onderzoek en ziekteverzuim.</t>
  </si>
  <si>
    <t>A6</t>
  </si>
  <si>
    <t xml:space="preserve">Worden hulpmiddelen ingezet om fysieke belasting te verminderen? Check aan de hand van de toelichting welke hulpmiddelen ontbreken.
</t>
  </si>
  <si>
    <t xml:space="preserve">Op basis van een goede inventarisatie kan worden vastgesteld welke hulpmiddelen nodig zijn. Denk hierbij aan:
• glijzeil en tilmat;
• pat-slide (plaat);
• elektrische brancard;
• goed onderhouden wielen van de brancard;
• inzet van de brandweer voor het afhijsen van een patiënt; 
• schepbrancard;
• tilstoel;
• evac chair.
Zie ook: 
Praktijkrichtlijnen fysieke belasting ambulancezorg
Of zie: 
Arbocatalogus Ambulancezorg of Arboportaal.
</t>
  </si>
  <si>
    <t xml:space="preserve">Zorg voor passende maatregelen. Op basis van een goede inventarisatie kan worden vastgesteld welke hulpmiddelen nodig zijn. Denk hierbij aan:
•	glijzeil en tilmat;
•	pat-slide (plaat);
•	elektrische brancard;
•	goed onderhouden wielen van de brancard;
•	inzet van de brandweer voor het afhijsen van een patiënt; 
•	schepbrancard;
•	tilstoel;
•	evac chair.
Zie ook: 
Praktijkrichtlijnen fysieke belasting ambulancezorg
Of zie:
Arbocatalogus Ambulancezorg of Arboportaal.
</t>
  </si>
  <si>
    <t xml:space="preserve">Worden de algemene maatregelen voor infectiepreventie getroffen? Check aan de hand van de toelichting of maatregelen ontbreken.
</t>
  </si>
  <si>
    <t>A11</t>
  </si>
  <si>
    <t xml:space="preserve">De volgende algemene maatregelen worden toegepast om infectierisico te beperken:
• weren van zieke medewerkers;
• gebruik van veilige naaldsystemen;
• protocol voor bijt-, krab- of prikaccidenten;
• vaccinatie (DKTP, bof, mazelen en rode hond en tegen hepatitis B. Voor DTP geldt een revaccinatie na tien jaar).
</t>
  </si>
  <si>
    <t xml:space="preserve">Adequate voorlichting over infectierisico's. Daarbij wordt gebruik gemaakt van de Informatiekaart infectieziekten. 
</t>
  </si>
  <si>
    <t xml:space="preserve">Ontwikkel beleid zodat medisch kwetsbare groepen geen risico lopen op infectierisico.
</t>
  </si>
  <si>
    <t xml:space="preserve">Protocol 2.6 Infectiepreventie uit LPA8.1 wordt toegepast. Daarin worden ook bijzondere situaties (MRSA, ebola, Corona, onbekende besmetting) uitgewerkt.
</t>
  </si>
  <si>
    <t xml:space="preserve">Goede afstemming tussen meldkamer en ambulancemedewerkers wordt geborgd.
</t>
  </si>
  <si>
    <t>De beoordeling of hoge werkdruk ook voor overbelasting zorgt vraagt om een zorgvuldige aanpak. Input vanuit de teams is hierbij essentieel (zie ook de vraag over werkdruk in de modules ambulancepost, meldkamer, kantoor). Verzuimcijfers, de resulaten van het Perodiek Medisch Onderzoek en medewerkersonderzoeken (MTO/MO), vergelijking met andere locaties of organisaties en het eigen oordeel zijn hierin belangrijk. Daarnaast is er een aantal concrete aspecten die meegenomen worden:
• emotionele belasting;
• werkroosters: werk- en rusttijden zijn in balans;
• collegiale steun (collega’s en leidinggevende);</t>
  </si>
  <si>
    <t xml:space="preserve">Vormt hoge werkdrukbeleving een overbelasting? Baseer de beoordeling op de toelichting van de vraag.
</t>
  </si>
  <si>
    <t>O18</t>
  </si>
  <si>
    <t xml:space="preserve">Er wordt een verbeterplan opgesteld 'werkdrukbeheersing' voor de organisatie. Onderzoek of hieruit teamplannen moeten volgen of vice versa, teamplannen vormen input voor het organisatieplan. Het verbeterplan wordt afgestemd met de ondernemingsraad.
Het verbeterplan kan gebruik maken van de volgende instrumenten: 
• Periodiek Medisch Onderzoek
• Arbocatalogus Ambulancezorg
• Arboportaal
</t>
  </si>
  <si>
    <t xml:space="preserve">Zijn er voldoende maatregelen om de gevolgen van agressie te beheersen? Check aan de hand van de toelichting of alle elementen van het agressiebeleid zijn ingevuld.
</t>
  </si>
  <si>
    <t xml:space="preserve">Verbetering van het beleid rond ongewenste omgangsvormen. Onderzoek of dit maatregelen op team- of organisatieniveau moeten zijn. Hulpmiddelen zijn:
•	Duidelijk over agressie
•	Arbocatalogus Ambulancezorg 
•	Arboportaal
</t>
  </si>
  <si>
    <t xml:space="preserve">Is er inzicht in de omvang van traumatische ervaringen? Lees in de toelichting welke informatiebronnen daarbij gebruikt kunnen worden.
</t>
  </si>
  <si>
    <t>Maak hiervoor gebruik van:
•	ervaringen uit de inzet van het BO-team;
•	analyse van ziekteverzuimcijfers;
•	analyse van functioneringsgesprekken;
•	vertrouwenspersoon;
•	informatie van leidinggevende of collega’s.</t>
  </si>
  <si>
    <t xml:space="preserve">De omvang van traumatische ervaringen binnen de organisatie wordt inzichtelijk gemaakt.
</t>
  </si>
  <si>
    <t>Zorg voor passende maatregelen. Op basis van een goede inventarisatie kan worden vastgesteld welke hulpmiddelen nodig zijn. Denk hierbij aan:
• glijzeil en tilmat;
• pat-slide (plaat);
• elektrische brancard;
• goed onderhouden wielen van de brancard;
• inzet van de brandweer voor het afhijsen van een patiënt; 
• schepbrancard;
• tilstoel;
• evac chair.
Zie ook: 
Praktijkrichtlijnen fysieke belasting ambulancezorg
Of zie:
Arbocatalogus Ambulancezorg of Arboportaal.</t>
  </si>
  <si>
    <t>O21</t>
  </si>
  <si>
    <t>O22</t>
  </si>
  <si>
    <t>Een goed beleid bestaat uit de volgende set van maatregelen:
1. Voorzorgsmaatregelen
• training en scholing;
• heldere procedures;
• gebruik maken van hulpmiddelen;
• gedragregels voor patienten, familie en omstanders;
• sanctiebeleid. 
2. Adequaat reageren
3. Opvang van het slachtoffer 
4. Afhandelen van incidenten met aandacht voor melden en registreren
5. Doeltreffend aangiftebeleid
6. Dadergerichte aanpak, waar mogelijk verhaal schade op de dader
•	reageer binnen 48 uur naar de dader; 
•	verhaal schade waar mogelijk.</t>
  </si>
  <si>
    <t>Zijn er vormen van collegiale en professionele ondersteuning, als daar behoefte aan is? Denk aan gesprekken met collega's of leidinggevende, de inzet van BO-team, vertrouwenspersoon.
Zie Handboek Bedrijfsopvangteams Ambulancezorg.</t>
  </si>
  <si>
    <t>Is er voldoende inzicht in de fysieke belasting van de ambulancemedewerkers? Check dit aan de hand van de toelichting.</t>
  </si>
  <si>
    <t xml:space="preserve">Voor fysieke belasting geldt een nadere inventarisatieplicht. Dit betekent dat voor de functies met verhoogde fysieke belasting (de ambulancemedewerkers) dit in beeld gebracht moet zijn. Er zijn twee manieren om dit in beeld te brengen:
• Met de TilThermometer. In de TilThermometer wordt rekening gehouden met twee soorten hulpverlening: spoedeisend en niet-spoedeisend.
• Op basis van verzuimcijfers en groepsrapportage van het Periodiek Arbeidsgezondheidskundig Onderzoek.  </t>
  </si>
  <si>
    <t xml:space="preserve">Opzetten en uitvoeren van een passend trainingsprogramma. Daarbij worden de volgende hulpmiddelen meegenomen: 
• 0-1-2-principe: aanpak voor de ambulancemedewerkers;
• inzet van ergocoaches;
• videotraining.
De volgende technieken vormen onderdeel van de training:
•inrollen in een laken (worstmethodiek);
•rauteck-greep.
Zie de Praktijkrichtlijnen fysieke belasting ambulancezorg en de brochure 
Of zie:
Arbocatalogus Ambulancezorg of Arboportaal.
</t>
  </si>
  <si>
    <t xml:space="preserve">Is de ergonomische inrichting van de thuiswerkplek op orde bij structureel of veelvuldig thuiswerk? 
Is er informatie over de inrichtingseisen en zijn er afspraken over faciliteiten om aan die eisen te voldoen?
</t>
  </si>
  <si>
    <t>De beoordeling of hoge werkdruk ook voor overbelasting zorgt vraagt om een zorgvuldige aanpak. Input vanuit de teams is hierbij essentieel (zie ook de vraag over werkdruk in de modules meldkamer, kantoor en organisatie). Verzuimcijfers, de resulaten van het Periodiek Medisch Onderzoek en medewerkersonderzoeken (MTO/MO), vergelijking met andere locaties of organisaties en het eigen oordeel zijn hierin belangrijk. Daarnaast is er een aantal concrete aspecten die meegenomen worden:
• emotionele belasting;
• werkroosters: werk- en rusttijden zijn in balans;
• collegiale steun (collega’s en leidinggevende).</t>
  </si>
  <si>
    <t xml:space="preserve">Organiseren van collegiale en professionele ondersteuning. Input vormen de Arbocatalogus Ambulancezorg en het Handboek Bedrijfsopvangteams Ambulancezorg. </t>
  </si>
  <si>
    <t xml:space="preserve">Onder extern ongewenst gedrag wordt verstaan agressie en andere vormen van ongewenste omgangsvormen door patienten, familie of omstanders tegen medewerkers. Met intern ongewenst gedrag wordt bedoeld ongewenste omgangsvormen tussen collega’s en/of leidinggevenden (pesten, seksuele intimidatie, discriminatie en agressie en geweld).
Beoordeel de volgende vragen:
• Zijn er mogelijkheden om dit gedrag informeel en formeel bespreekbaar te maken? Is er een heldere gedragslijn ten aanzien van ongewenst gedrag en wordt die ook bewaakt? 
• Zijn leidinggevenden in staat om dit gedrag bespreekbaar te maken?
• Is er voorlichting, instructie of training voor medewerkers en leidinggevenden?
• Zijn er mogelijkheden om knelpunten in teamverband of individueel op te lossen?
</t>
  </si>
  <si>
    <t>Training van leidinggevenden
Training van medewerkers
Bespreekbaar maken in teamoverleg
Teamplan maken</t>
  </si>
  <si>
    <t xml:space="preserve">Algemene infectiepreventiemaatregelen zijn:
• weren van zieke medewerkers;
• gebruik van veilige naaldsystemen;
• protocol voor bijt-, krab- of prikaccidenten;
• vaccinatie (DKTP, bof, mazelen en rode hond en tegen hepatitis B. Voor DTP geldt een revaccinatie na tien jaar).
Daarnaast zijn er specifieke maatregelen voor afzonderlijke infectieziekten.
Maak gebruik van de Hygiënerichtlijn Ambulancezorg.
</t>
  </si>
  <si>
    <t xml:space="preserve">Denk aan de volgende maatregelen:
• de sirene op vergrootte afstand van de zitplaatsen monteren? Bijvoorbeeld achter de grill of op de bumper;
• isoleren van de cabine;
• aanbieden en gebruik van geschikte gehoorbeschermingsmiddelen. 
Wanneer zijn maatregelen nodig? Als de beoordeling aangeeft dat de dagdosis hoger is dan 80 dB(A). Een indicator hiervoor is het geluidsniveau in de cabine. Als met ingeschakeld akoestisch alarm men zich niet meer gemakkelijk verstaanbaar kan maken  tegenover een persoon op de passagiersstoel, dan is dat een aanwijzing dat de geluidsniveaus te hoog zijn. Voor de motorverpleegkundige (solist) is de noodzaak voor het gebruik van gehoorbescherming hoger omdat de geluidbelasting hoger is.
</t>
  </si>
  <si>
    <t>Onderzoek naar de oorzaak van een onbehagelijk binnenklimaat. Daarbij worden in ieder geval de volgende mogelijke oorzaken onderzocht:
• onvoldoende ventilatie;
• slechte beheersing binnentemperatuur;
• tocht.</t>
  </si>
  <si>
    <t xml:space="preserve">Mochten er arborisico's ontbreken in de vragenlijst, noteer deze dan hier. U moet zorg dragen voor een volledige inventarisatie en evaluatie. 
Denk aan de zorgvuldige opslag van zuurstofflessen en andere materialen. En in het bijzonder willen we wijzen op de garage. Vindt er onderhoud plaats van auto’s? Denk dan aan de keuring van de brug, van elektrisch gereedschap en van hijsmiddelen, aan geluidsbelasting bij pneumatisch en elektrisch gereedschap. Meer informatie over arborisico’s in garages is te vinden op https://www.arbocatalogusmobiel.nl/.
</t>
  </si>
  <si>
    <t>Zorg voor een onderhoudsschema voor het controleren van het technische onderhoud.
Taak wagenparkbeheerder.</t>
  </si>
  <si>
    <t>Overzichten gevaarlijke stoffen en kaarten. Er geldt een algeheel rookverbod in de voertuigen waar zuurstof aanwezig is. Zuurstofflessen dienen te allen tijde deugdelijk bevestigd te zijn en niet los in het voertuig te worden opgeborgen.
Veiligheidsblad in gevaarlijke stoffen map en zuurstofkast.</t>
  </si>
  <si>
    <t xml:space="preserve">In het Handboek voertuig, zijn procedures beschreven wat te doen. Bediening, noodstart, ongevalsregistratie.
In ieder voertuig is een dergelijk handboek aanwezig. 
Bij calamiteiten wordt ook achterwacht ingelicht. </t>
  </si>
  <si>
    <t xml:space="preserve">Training van leidinggevenden
Training van medewerkers
Bespreekbaar maken in teamoverleg
Teamplan maken
</t>
  </si>
  <si>
    <t xml:space="preserve">Training van leidinggevenden
Training van medewerkers
Bespreekbaar maken in teamoverleg
Teamplan maken
</t>
  </si>
  <si>
    <t xml:space="preserve">Als de meldkamer gedeeld wordt met andere diensten dan moeten verbetersuggesties afgestemd worden met deze diensten cq de eigenaar van de meldkamer.
Bij de meldkamer gaat het ondermeer over beperkte reikafstanden voor apparatuur die gebruikt wordt, gebruiksvriendelijke software, gebruiksvriendelijke presentatie van de informatie, goede positionering van de monitorwand en een adequaat klimaatsysteem om de interne warmtelast af te voeren. Zie ook de informatie over de meld- en controlekamer van het Rijk.
Een ander hulpmiddel is de Checklist Beeldschermwerk. 
</t>
  </si>
  <si>
    <t xml:space="preserve">Onder extern ongewenst gedrag wordt verstaan ongewenste omgangsvormen door patienten, familie of omstanders tegen medewerkers. Met intern ongewenst gedrag wordt bedoeld ongewenste omgangsvormen tussen collega’s en/of leidinggevenden (pesten, seksuele intimidatie, discriminatie en agressie en geweld).
Beoordeel de volgende vragen:
• Zijn er mogelijkheden om dit gedrag informeel en formeel bespreekbaar te maken? Is er een heldere gedragslijn ten aanzien van ongewenst gedrag en wordt die ook bewaakt? 
• Zijn leidinggevenden in staat om dit gedrag bespreekbaar te maken?
• Is er voorlichting, instructie of training voor medewerkers en leidinggevenden?
• Zijn er mogelijkheden om knelpunten in teamverband of individueel op te lossen?
</t>
  </si>
  <si>
    <t xml:space="preserve">Medewerkers worden geïnformeerd dat ze voor vragen of advies over veilig en gezond werk terecht kunnen bij de preventiemedewerker dan wel bij een of meerdere externe deskundigen.
Externe deskundigen zijn de bedrijfsarts maar ook arbeidshygiënist, arbeids- en organisatiekundige of hoger veiligheidskundige. Daarnaast kunnen er afspraken zijn gemaakt in overleg met de OR dat ook andere deskundigen ter beschikking staan zoals een bedrijfsverpleegkundige, -psycholoog, -fysiotherapeut of vertrouwenspersoon.
</t>
  </si>
  <si>
    <t xml:space="preserve">Voor de volgende zaken moet u zich laten bijstaan door een gecertificeerde bedrijfsarts:
• de begeleiding van verzuimende medewerkers;
• Periodiek Medisch Onderzoek;
• aanstellingskeuringen.
U kunt een zelfstandig werkende bedrijfsarts inschakelen of een arbodienst contracteren. Bij de keuze voor een bedrijfsarts of arbodienst heeft de OR instemmingsrecht. In het contract zijn over de inzet van de bedrijfsarts de volgende zaken vastgelegd: 
- toegang van medewerkers tot de bedrijfsarts (consultatie);
- toegang van de bedrijfsarts tot de werkplek;
- mogelijkheid tot second opion voor medewerkers;
- klachtenprocedure;
- samenwerking van de bedrijfsarts met de preventiemedewerker en de OR of
  personeelsvertegenwoordiging;
- advisering van de bedrijfsarts over preventieve maatregelen;
- melding van beroepsziekten.
De RI&amp;E moet getoetst worden door een gecertificeerde kerndeskundige. Dit is een arbeidshygiënist, arbeids- en organisatiekundige, bedrijfsarts of veiligheidskundige. Deze deskundigen moeten over een certificaat van bekwaamheid beschikken. Over de wijze van uitvoering van de RI&amp;E (inclusief toetsing) heeft de OR instemmingsrecht.
</t>
  </si>
  <si>
    <t>Zijn er vormen van collegiale en professionele ondersteuning, als daar behoefte aan is? Denk aan gesprekken met collega's of leidinggevende, de inzet van BO-team of vertrouwenspersoon. Gebruik input vanuit de teams (zie ook de betreffende vraag in de module 'Ambulancepost'). Zie ook Handboek Bedrijfsopvangteams Ambulancezorg.</t>
  </si>
  <si>
    <t>Organiseer collegiale en professionele ondersteuning. Zie de Arbocatalogus Ambulancezorg en het Handboek Bedrijfsopvangteams Ambulancezorg.</t>
  </si>
  <si>
    <t>Deze vraag gaat over of er inzicht is de omvang van intern ongewenst gedrag (agressie en geweld, discriminatie, pesten, seksuele intimidatie) tussen collega’s en/of leidinggevenden. Maak hiervoor gebruik van:
• analyse van functioneringsgesprekken;
• vertrouwenspersoon;
• informatie van leidinggevende of collega’s.</t>
  </si>
  <si>
    <t xml:space="preserve">Als er initiatieven zijn om de werkdruk, extern ongewenst gedrag tegen medewerkers of intern ongewenst gedrag te verminderen of te beheersen, is het belangrijk dat de voortgang wordt bewaakt door directie en OR. En dat de maatregelen worden geëvalueerd op effectiviteit.
Voor de evaluatie van het beleid en de maatregelen is het van belang dat alle aspecten binnen het beleid afzonderlijk worden beoordeeld. En dat zo nodig een bijstelling plaats vind van het beleid.
Met extern ongewenst gedrag wordt bedoeld agressie en geweld en ander vormen van ongewenst gedrag tegen medewerkers.
Met intern ongewenst gedrag wordt bedoeld pesten, seksuele intimidatie, discriminatie en agressie en geweld tussen collega’s (al dan niet in een leidinggevende positie). Plannen zijn gericht op vergroten van sociale veiligheid.
</t>
  </si>
  <si>
    <t xml:space="preserve">Het verbeterplan 'werkdrukbeheersing' wordt periodiek beoordeeld door directie en OR: zowel de voortgang als de effectiviteit van de maatregelen.
Het verbeterplan ‘agressie en geweld’ wordt periodiek beoordeeld door directie en OR: zowel de voortgang als de effectiviteit van de maatregelen.
Het verbeterplan ‘sociale veiligheid’ wordt periodiek beoordeeld door door directie en OR: zowel van de voortgang als de effectiviteit van de maatregelen.
</t>
  </si>
  <si>
    <t xml:space="preserve">Een BHV'er moet te allen tijde in staat zijn snel (binnen 3 à 4 minuten) en effectief op te treden bij een ongeval of bij brand tot het moment waarop de hulpverlening wordt overgenomen door een professionele, externe instantie, zoals brandweer of politie. In die zin vervult de BHV'er een voorpostfunctie. Goede communicatie en afstemming met de parate, externe hulpverleningsinstanties zijn daarom essentieel. De BHV'ers moeten zodanig zijn opgeleid dat zij de BHV-taken naar behoren kunnen uitvoeren volgens het principe 'zorg op maat'. 
In kantoren volstaat meestal een eenvoudige opleiding over hoe te handelen bij brand en ongevallen. Naast het opleiden en trainen zijn oefeningen nodig. Sluit de opleiding aan op het OTO-principe (Opleiden - Trainen - Oefenen)? De oefeningen richten zich op reëele calamiteitenscenario's. Oefeningen worden geëvalueerd om na te gaan of de bedrijfshulpverlening naar behoren functioneert. Neem daarbij ook de samenwerking met buren mee als bij huisvesting in bedrijfsverzamelpanden.
</t>
  </si>
  <si>
    <t xml:space="preserve">Een ambulancevoorziening behoort te beschikken over voldoende bedrijfshulpverleners (BHV'ers). Gezorgd moet worden dat er ook tijdens avond- of nachtdiensten en bij vakanties voldoende BHV'ers aanwezig zijn. Het aantal BHV'ers moet zijn afgestemd op:
• algemene en specifieke restrisico's (wat kan er gebeuren, wat is de kans);
• het aantal aanwezigen;
• de mate van zelfredzaamheid van medewerkers en bezoekers;
• beschikbaarheid en opkomsttijd van de professionele hulpverleningsdiensten;
• aard, grootte en complexiteit van het gebouw;
• externe risico's (bijvoorbeeld brand van buitenaf).
Gezorgd moet worden dat er ook tijdens avond- of nachtdiensten en bij vakanties voldoende BHV'ers aanwezig zijn.
De BHV-taken zijn:
• eerste hulpverlening bij ongevallen (EHBO);
• zorg voor de aanwezigheid van hulpverleningsmateriaal (o.a. een EHBO-trommel);
• periodieke controle van de inhoud van de EHBO-trommel, de nooduitgangen en de brandblusser(s);
• brandbestrijding;
• evacuatie van medewerkers in noodsituaties;
• communicatie met hulpverleningsinstanties.
De wijze waarop de bedrijfshulpverlening is georganiseerd, moet schriftelijk zijn vastgelegd in een bedrijfsnoodplan of calamiteitenplan.
</t>
  </si>
  <si>
    <t>Dit gaat over stoffen die in producten zitten (reinigingsmiddelen, ontvetters en desinfectantia) en over dieselrook. Voor producten worden de volgende regels gevolgd:
• Van producten met gevaarseigenschappen zijn Veiligheidsinformatiebladen aanwezig.
• Er is vastgesteld of het gebruik van deze producten een gezondheisrisico oplevert.
• Er zijn maatregelen getroffen om het gezondheidsrisico te beheersen.
• Medewerkers hebben hierover voorlichting en instructie ontvangen.
Inademen van dieselrook wordt voorkomen door:
• Vervanging van dieselmotoren voor andere type motoren.
• Vermijden van het stationair draaien van de auto's in de garage.
• De uitlaatgassen worden afgevoerd via een afzuigsysteem.
• Gebruik van opzetfilters.</t>
  </si>
  <si>
    <t>Is de opslag van gevaarlijke stoffen en gassen is goed geregeld.</t>
  </si>
  <si>
    <t>De voorraad van producten met gevaarseigenschappen reinigingsmiddelen, ontvetters en desinfectantia) worden zorgvuldig opgeslagen. Check het Veiligheidinformatieblad of producten gevaarseigenschappen hebben.
Gasflessen worden geborgd tegen omvallen of omstoten. De voorraad wordt opgeslagen in een voorraadkluis.</t>
  </si>
  <si>
    <t xml:space="preserve">Bij vermoeden van infectieziekten van een patient worden alle stappen uit het LPA8 Protocol 2.6 Infectiepreventie gevolgd. Dat wil zeggen:
• vaststellen welke vorm van isolatie nodig is;
• onnodige materialen uit de ambulance verwijderen;
• isolatie toepassen;
• nazorg in de vorm van handhygiëne, desinfecteren van de ambulance,  reinigen en steriliseren van materiaal, schone werkkleding aantrekken indien aangegeven.
</t>
  </si>
  <si>
    <t xml:space="preserve">Adequate maatregelen worden getroffen om infectierisico bij het vervoer van patiënten te voorkomen. Zorg voor een strikte opvolging van de stappen uit LPA8 Protocol 2.6 Infectiepreventie. Pas een of meer van de volgende maatregelen toe:
• vaststellen welke vorm van isolatie nodig is;
• onnodige materialen uit de ambulance verwijderen;
• isolatie toepassen;
• nazorg in de vorm van handhygiëne, desinfecteren van de ambulance,  reinigen en steriliseren van materiaal, schone werkkleding aantrekken indien aangegeven.
Zie ook: 
LPA8.
</t>
  </si>
  <si>
    <t xml:space="preserve">De ambulance wordt uitgerust met een standaardset van persoonlijke beschermingsmiddelen (helm, veiligheidsbril, mondkapje (FFP2 adembescherming), handschoenen, reflecterende hesjes, schort of overall).
</t>
  </si>
  <si>
    <t>Standaard is de ambulance uitgerust met een set van persoonlijke beschermingsmiddelen (helm, veiligheidsbril, mondkapje (FFP2 adembescherming), handschoenen, reflecterende hesjes, schort of overall).</t>
  </si>
  <si>
    <t>Arboportaal</t>
  </si>
  <si>
    <t>Duidelijk over agressie</t>
  </si>
  <si>
    <t xml:space="preserve">Handboek Bedrijfsopvangteams Ambulancezorg </t>
  </si>
  <si>
    <t>Informatie over de meld- en controlekamer van het Rijk</t>
  </si>
  <si>
    <t>LPA8.1 Protocol 2.6 Infectiepreventie</t>
  </si>
  <si>
    <t>Hygiënerichtlijn Ambulancezorg</t>
  </si>
  <si>
    <t>(V)LPA protocol COVID-19</t>
  </si>
  <si>
    <t>LPA8.1 Protocol 2.1 Grootschalig incident</t>
  </si>
  <si>
    <t>Handreiking Decontaminatie</t>
  </si>
  <si>
    <t xml:space="preserve">De regels voor werktijden </t>
  </si>
  <si>
    <t>Module</t>
  </si>
  <si>
    <t/>
  </si>
  <si>
    <t>Thema's</t>
  </si>
  <si>
    <t>Totaal aantal vragen</t>
  </si>
  <si>
    <t xml:space="preserve">Training van medewerkers over veiligheidsrisico's bij hulpverleningssituaties. Uitgangspunt van elke training is dat de hulpverlener eerst aan de eigen veiligheid denkt. </t>
  </si>
  <si>
    <t xml:space="preserve">https://www.incidentmanagement.nl/nl-nl/elearning.aspx </t>
  </si>
  <si>
    <t>RIE Ambulancezorg vragenlijst</t>
  </si>
  <si>
    <t xml:space="preserve">Wordt voldoende rekening gehouden met kwetsbare groepen ten aanzien van fysieke overbelasting? </t>
  </si>
  <si>
    <t xml:space="preserve">Opleiding-training-oefening is een belangrijk onderdeel vanuit de veiligheidsregio om de veiligheid bij risicovolle ongevalssituaties te borgen. Van belang in elke training en opleiding is om het uitgangsprincipe centraal te stellen dat je als hulpverlener eerst aan je eigen veiligheid moet denken, voordat je anderen kunt helpen. Een heel specifiek voorbeeld is de airbagtraining voor reddingen in voertuigen. Zie ook https://www.incidentmanagement.nl/nl-nl/elearning.aspx </t>
  </si>
  <si>
    <t>De beoordeling of hoge werkdruk ook voor overbelasting zorgt vraagt om een zorgvuldige aanpak. Input vanuit de teams is hierbij essentieel (zie ook de vraag over werkdruk in de modules ambulancepost, meldkamer, kantoor). Verzuimcijfers, de resultaten van het Periodiek Medisch Onderzoek en medewerkersonderzoeken (MTO/MO), vergelijking met andere locaties of organisaties en het eigen oordeel zijn hierin belangrijk. Daarnaast is er een aantal concrete aspecten die meegenomen worden:
• emotionele belasting;
• werkroosters: werk- en rusttijden zijn in balans;
• collegiale steun (collega’s en leidinggevende);</t>
  </si>
  <si>
    <t>Een goed beleid bestaat uit de volgende set van maatregelen:
1. Voorzorgsmaatregelen
• training en scholing;
• heldere procedures;
• gebruik maken van hulpmiddelen;
• gedragsregels voor patienten, familie en omstanders;
• sanctiebeleid. 
2. Adequaat reageren
3. Opvang van het slachtoffer 
4. Afhandelen van incidenten met aandacht voor melden en registreren
5. Doeltreffend aangiftebeleid
6. Dadergerichte aanpak, waar mogelijk verhaal schade op de dader
• reageer binnen 48 uur naar de dader; 
• verhaal schade waar mogelijk.</t>
  </si>
  <si>
    <t xml:space="preserve">Het Periodiek Medisch Onderzoek (PMO) is afgestemd op de relevante arbeidsrisico’s van medewerkers. Het gaat daarbij in ieder geval om de volgende risico’s:
• Fysieke belasting: ambulancemedewerkers
• Nachtarbeid: ambulance- en meldkamermedewerkers
• Psychosociale arbeidsbelasting: alle functies
PMO is een instrument dat medewerkers en organisaties in de gelegenheid stelt om vroegtijdig arbeidsgerelateerde gezondheidsklachten te signaleren en daarmee te werken aan preventie. In de sector-cao zijn daarover afspraken vastgelegd. 
</t>
  </si>
  <si>
    <t xml:space="preserve">Er moet ten minste één preventiemedewerker zijn benoemd. Deze medewerker zorgt voor coördinatie en/of uitvoering van de volgende taken:
• meewerken aan het uitvoeren en opstellen van de RI&amp;E (Risico Inventarisatie &amp; -Evaluatie);
• bijdragen aan de uitvoering van maatregelen uit het Plan van Aanpak van de RI&amp;E;
• overleg voeren met en advies geven aan de OR. De keuze van de persoon van de preventiemedewerker en de positie van de preventiemedewerker binnen de organisatie, hebben de instemming van de OR. De preventietaken kan men naast de eigenlijke werkzaamheden uitvoeren. De preventietaken kunnen ook over meerdere personen verdeeld zijn. De invulling van de rol moet passend zijn voor de grootte van de organisatie. De directie blijft eindverantwoordelijke voor de arbeidsomstandigheden en het gevoerde beleid in de organisatie.
</t>
  </si>
  <si>
    <t xml:space="preserve">Deze vraag gaat over of er inzicht is in de werdrukbeleving, niet over de beoordeling van die beleving. De factoren die bijdragen aan werkdruk zijn goed objectief in kaart te brengen. De beleving van werkdruk is subjectief en kan middels gesprekken of enquêtes in beeld worden gebracht. Maak voor de beoordeling gebruik van:
• analyse van jaargesprekken;
• analyse van ziekteverzuimcijfers;
• Periodiek Medisch Onderzoek (PMO). Dit is een vorm van periodiek medisch onderzoek die de gezondheid van de individuele medewerker in kaart brengt. Met specifieke aandacht voor werkdruk;
• analyse van functioneringsgesprekken;
• uitgevoerde medewerkersonderzoeken (MO/MTO).
</t>
  </si>
  <si>
    <t>De beoordeling of hoge werkdruk ook voor overbelasting zorgt, vraagt om een zorgvuldige aanpak. Input vanuit de teams is hierbij essentieel (zie ook de vraag over werkdruk in de modules ambulancepost, meldkamer, kantoor). Verzuimcijfers, de resultaten van het Periodiek Medisch Onderzoek en medewerkersonderzoeken (MTO/MO), vergelijking met andere locaties of organisaties en het eigen oordeel zijn hierin belangrijk. Daarnaast is er een aantal concrete aspecten die meegenomen worden:
• de bezetting is afgestemd op de (complexiteit van de) zorgvraag en de hoeveelheid werk;
• medewerkers hebben voldoende regelmogelijkheden om zelfstandig problemen op te lossen;
• goede informatievoorziening, zodat geanticipeerd kan worden;
• werkroosters: werk- en rusttijden zijn in balans;
• collegiale steun (collega’s en leidinggevende).</t>
  </si>
  <si>
    <t xml:space="preserve">Een goed beleid bestaat uit de volgende set van maatregelen:
1. Voorzorgsmaatregelen
•	training en scholing;
•	heldere procedures;
•	gebruik maken van hulpmiddelen;
•	gedragsregels voor patienten, familie en omstanders;
•	sanctiebeleid. 
2. Adequaat reageren
3. Opvang van het slachtoffer 
4. Afhandelen van incidenten met aandacht voor melden en registreren
5. Doeltreffend aangiftebeleid
6. Dadergerichte aanpak, waar mogelijk verhaal schade op de dader
• reageer binnen 48 uur naar de dader; 
• verhaal schade waar mogelijk.
</t>
  </si>
  <si>
    <t>De werkdrukbeleving op team- en organisatieniveau wordt inzichtelijk gemaakt. Onderzoek welke informatiebronnen daarbij gebruikt kunnen worden:
• analyse van jaargesprekken;
• analyse van ziekteverzuimcijfers;
• Periodiek Medisch Onderzoek (PMO). Dit is een vorm van periodiek medisch onderzoek die de gezondheid van de individuele medewerker in kaart brengt. Met specifieke aandacht voor werkdruk;
• analyse van functioneringsgesprekken;
• medewerkersonderzoeken (MO/MTO).</t>
  </si>
  <si>
    <t>PMO-rapportage</t>
  </si>
  <si>
    <t>LPA8.1</t>
  </si>
  <si>
    <t>Hygiënerichtlijn voor de ambulancezorg</t>
  </si>
  <si>
    <t>Informatiekaart infectieziektes</t>
  </si>
  <si>
    <t>M11</t>
  </si>
  <si>
    <t>Is het geluidsniveau in orde?</t>
  </si>
  <si>
    <t xml:space="preserve">Hinderlijke geluidsniveaus kunnen verstorend werken. Ze kunnen leiden tot concentratieverlies en hinder. Zorg dat dit voldoende beheerst is. Analyseren en oplossen van geluidshinder vraagt om de inzet van specialistische expertise. De spraakverstaanbaarheid wordt niet alleen bepaald door het geluidsniveau maar ook door de nagalmtijd. </t>
  </si>
  <si>
    <t>Onderzoek de oorzaak van geluidshinder en tref passende maatregelen. Schakel zo nodig een expert in.</t>
  </si>
  <si>
    <t>M12</t>
  </si>
  <si>
    <t>Zijn alle medewerkers (ook de tijdelijke) in kennis gesteld van de procedures rondom de bedrijfshulpverlening?</t>
  </si>
  <si>
    <t>Bedrijfshulpverlening wordt meegenomen in de voorlichting naar alle medewerkers.</t>
  </si>
  <si>
    <t>O38</t>
  </si>
  <si>
    <t>O39</t>
  </si>
  <si>
    <t>Nachtwerk</t>
  </si>
  <si>
    <t>Is er een basisdienstrooster opgesteld gericht op voldoende rust en herstel naast de diensten?</t>
  </si>
  <si>
    <t>Voor de arbeids- en rusttijden gelden de regels uit de cao.
Het basisdienstrooster zorgt dat de regels voor werktijden gehandhaafd worden en er voldoende rust en herstelmomenten ingebouwd zijn voor de medewerker. Maatwerkafspraken en nevenwerkzaamheden worden hierin meegenomen.</t>
  </si>
  <si>
    <t>Stel het basisdienstrooster op in gezamenlijk overleg met de medewerkers. Geef aandacht aan persoonlijke wensen van medewerkers.</t>
  </si>
  <si>
    <t>Wordt het daadwerkelijk gewerkte rooster periodiek geëvalueerd op effecten voor de gezondheid van de medewerkers?</t>
  </si>
  <si>
    <t>De plicht om de werktijden te registeren en zo de arbeidstijdenwetgeving te bewaken. Het monitoren van de daadwerkelijk gewerkte arbeidspatroon en de daarmee verbonden risico om tijdig passende maatregelen te kunnen nemen. arbeidstijdenwet art. 4.1:3</t>
  </si>
  <si>
    <t>Aan de hand van de urenregistratie periodiek evalueren. Betrek daarbij de input van de medewerkers en de verzuimanalyse van de bedrijfsarts</t>
  </si>
  <si>
    <t>Wordt periodiek voorlichting gegeven over de invloed van onregelmatig werken en nachtarbeid?</t>
  </si>
  <si>
    <t>Voorlichting geven – Arbeidsomstandighedenbesluit artikel 2.15:2 - over de effecten en risico’s van onregelmatig werken en nachtarbeid om medewerkers te ondersteunen gezonde en veilige keuzes te maken en duurzaam inzetbaar te blijven.</t>
  </si>
  <si>
    <t>Periodiek voorlichting verzorgen over de effecten van onregelmatig werken en nachtarbeid gericht op knelpunten herkennen en oplossingsrichtingen in te zetten. Onderwerp opnemen in de gesprekscyclus en overlegstructuur.</t>
  </si>
  <si>
    <t>Is de werkomgeving aangepast aan de invloed van onregelmatig werken en nachtarbeid op de medewerker?</t>
  </si>
  <si>
    <t>Onregelmatig werken en nachtarbeid heeft invloed op de gezondheid en de biologische klok van de medewerker. Nachtarbeid stelt de medewerker bloot aan kunstlicht en activiteiten op momenten dat het lichaam normaal in rust is. Deze verstoring heeft invloed op het bioritme en diverse lichamelijke processen. Aspecten; lichtkwaliteit (kunstlicht), temperatuurregulatie (koude-ervaring gedurende de nacht), en rustmogelijkheden (vermoeidheid en concentratieproblemen).</t>
  </si>
  <si>
    <t>Richt de werkomgeving in afgestemd op de effecten van verstoring van de biologische klok. Aspecten; lichtkwaliteit (zonlicht, gefilterd licht), temperatuurregulatie (behagelijke temperatuur gedurende de nacht) en rustmogelijkheden (rustruimte, powernaps).</t>
  </si>
  <si>
    <t>Het bespreekbaar maken van dit onderwerp helpt om signalen tijdig te herkennen en preventief maatregelen in te zetten voor het individu als voor teams en de organisatie.</t>
  </si>
  <si>
    <t>Worden de verzuimcijfers geanalyseerd gerelateerd aan nachtarbeid?</t>
  </si>
  <si>
    <t>Vraag de bedrijfsarts om de verzuimcijfers periodiek te analyseren gerelateerd aan nachtarbeid. Overleg met bedrijfsarts en/of arbokerndeskundigen over mogelijke oplossingsrichtingen naar aanleiding van de uitkomsten van de analyse.</t>
  </si>
  <si>
    <t>Wordt medewerkers periodiek een Periodiek ArbeidsGezondheidskundig Onderzoek (PAGO) (PMO in cao) nachtarbeid aangeboden?</t>
  </si>
  <si>
    <t xml:space="preserve">Het periodiek arbeidsgezondheidskundig Onderzoek – arbowet art. 18 - brengt de gezondheid van de individuele medewerker in kaart brengt. Nachtarbeid is een verplicht onderwerp. </t>
  </si>
  <si>
    <t>Voer periodiek een PAGO uit. Verwerk adviezen en oplossingen op organisatieniveau in het plan van aanpak.</t>
  </si>
  <si>
    <t>Wordt, in het kader van nachtarbeid, aan iedere medewerker een arbeidsgezondheidskundig onderzoek aangeboden voordat deze voor de eerste keer in de nachtdienst gaat werken?</t>
  </si>
  <si>
    <t>Het arbeidsgezondheidskundig onderzoek voor aanvang van de eerste keer nachtarbeid dient aangeboden te worden aan de medewerker – Arbeidsomstandighedenbesluit art. 2.43:2. Met de uitkomsten dient rekening te worden gehouden in de arbeidsomstandigheden.</t>
  </si>
  <si>
    <t>Organiseer de mogelijkheid voor de medewerkers om een arbeidsgezondheidskundig onderzoek te ondergaan als zij in dienst komen en nachtwerk gaan verrichten.</t>
  </si>
  <si>
    <t>Worden de arbeidstijden en de arbeidsomstandigheden voor zwangere medewerksters aangepast vanaf 20 weken of eerder als daar aanleiding voor is?</t>
  </si>
  <si>
    <t>De arbeidstijden en -omstandigheden van de zwangere medewerkster dient zodanig ingericht te worden dat rekening wordt gehouden met haar specifieke omstandigheden.  Arbeidstijdenwet art. 4.5, 4.7 en 4.8</t>
  </si>
  <si>
    <t>Verplichte registratie van de data en tijden waarop een zwangere medewerkster werkt. 
Het maken van afspraak over het gestelde in de arbeidstijdenwet.</t>
  </si>
  <si>
    <t>Wordt de werkomgeving van de zwangere medewerkster aangepast tijdens de zwangerschap en de lactatieperiode?</t>
  </si>
  <si>
    <t>De organisatie van het werk van medewerksters tijdens de zwangerschap en de lactatieperiode dient aangepast te worden aan diens specifieke omstandigheden. Arbeidsomstandighedenbesluit art. 1.42</t>
  </si>
  <si>
    <t>Organiseer in samenspraak met de medewerkster de werkomgeving.
Richt een kolfruimte in.</t>
  </si>
  <si>
    <t>Is het onderwerp onregelmatig werk en nachtarbeid opgenomen in de gesprekscyclus (individuele gesprekken) en overlegmomenten (werkoverleg)?</t>
  </si>
  <si>
    <t>Datum: 4 mei 2023</t>
  </si>
  <si>
    <t>O40</t>
  </si>
  <si>
    <t>O41</t>
  </si>
  <si>
    <t>O42</t>
  </si>
  <si>
    <t>O43</t>
  </si>
  <si>
    <t>O44</t>
  </si>
  <si>
    <t>O45</t>
  </si>
  <si>
    <t>O46</t>
  </si>
  <si>
    <t>O47</t>
  </si>
  <si>
    <t>O48</t>
  </si>
  <si>
    <t>O49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</si>
</sst>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sz val="9"/>
      <color theme="1"/>
      <name val="Verdana"/>
      <family val="2"/>
    </font>
    <font>
      <sz val="9"/>
      <color theme="1"/>
      <name val="Verdana"/>
      <family val="2"/>
    </font>
    <font>
      <b/>
      <sz val="11"/>
      <color theme="1"/>
      <name val="Calibri"/>
      <family val="2"/>
      <scheme val="minor"/>
    </font>
    <font>
      <b/>
      <sz val="10"/>
      <name val="Arial"/>
      <family val="2"/>
    </font>
    <font>
      <sz val="9"/>
      <color indexed="81"/>
      <name val="Tahoma"/>
      <family val="2"/>
    </font>
    <font>
      <b/>
      <sz val="9"/>
      <color indexed="81"/>
      <name val="Tahoma"/>
      <family val="2"/>
    </font>
    <font>
      <sz val="11"/>
      <color theme="1"/>
      <name val="Verdana"/>
      <family val="2"/>
    </font>
    <font>
      <b/>
      <sz val="11"/>
      <color theme="1"/>
      <name val="Verdana"/>
      <family val="2"/>
    </font>
    <font>
      <u/>
      <sz val="11"/>
      <color theme="10"/>
      <name val="Calibri"/>
      <family val="2"/>
      <scheme val="minor"/>
    </font>
    <font>
      <u/>
      <sz val="9"/>
      <color theme="10"/>
      <name val="Verdana"/>
      <family val="2"/>
    </font>
    <font>
      <b/>
      <sz val="9"/>
      <color theme="1"/>
      <name val="Verdana"/>
      <family val="2"/>
    </font>
    <font>
      <i/>
      <sz val="9"/>
      <color theme="1"/>
      <name val="Verdana"/>
      <family val="2"/>
    </font>
    <font>
      <b/>
      <sz val="14"/>
      <color theme="1"/>
      <name val="Calibri"/>
      <family val="2"/>
      <scheme val="minor"/>
    </font>
  </fonts>
  <fills count="12">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theme="3" tint="-0.249977111117893"/>
        <bgColor indexed="64"/>
      </patternFill>
    </fill>
    <fill>
      <patternFill patternType="solid">
        <fgColor theme="0" tint="-0.14996795556505021"/>
        <bgColor indexed="64"/>
      </patternFill>
    </fill>
    <fill>
      <patternFill patternType="solid">
        <fgColor theme="4" tint="0.59996337778862885"/>
        <bgColor indexed="64"/>
      </patternFill>
    </fill>
    <fill>
      <patternFill patternType="solid">
        <fgColor theme="2"/>
        <bgColor indexed="64"/>
      </patternFill>
    </fill>
    <fill>
      <patternFill patternType="solid">
        <fgColor theme="4" tint="0.79998168889431442"/>
        <bgColor theme="4" tint="0.79998168889431442"/>
      </patternFill>
    </fill>
  </fills>
  <borders count="4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ck">
        <color auto="1"/>
      </left>
      <right/>
      <top style="thick">
        <color auto="1"/>
      </top>
      <bottom/>
      <diagonal/>
    </border>
    <border>
      <left/>
      <right/>
      <top style="thick">
        <color auto="1"/>
      </top>
      <bottom/>
      <diagonal/>
    </border>
    <border>
      <left/>
      <right style="thick">
        <color auto="1"/>
      </right>
      <top style="thick">
        <color auto="1"/>
      </top>
      <bottom/>
      <diagonal/>
    </border>
    <border>
      <left style="thick">
        <color auto="1"/>
      </left>
      <right/>
      <top/>
      <bottom/>
      <diagonal/>
    </border>
    <border>
      <left style="thick">
        <color auto="1"/>
      </left>
      <right/>
      <top/>
      <bottom style="thick">
        <color auto="1"/>
      </bottom>
      <diagonal/>
    </border>
    <border>
      <left style="thick">
        <color auto="1"/>
      </left>
      <right style="thick">
        <color auto="1"/>
      </right>
      <top style="thick">
        <color auto="1"/>
      </top>
      <bottom/>
      <diagonal/>
    </border>
    <border>
      <left style="thick">
        <color auto="1"/>
      </left>
      <right/>
      <top style="thick">
        <color auto="1"/>
      </top>
      <bottom style="thin">
        <color auto="1"/>
      </bottom>
      <diagonal/>
    </border>
    <border>
      <left/>
      <right style="thick">
        <color auto="1"/>
      </right>
      <top style="thick">
        <color auto="1"/>
      </top>
      <bottom style="thin">
        <color auto="1"/>
      </bottom>
      <diagonal/>
    </border>
    <border>
      <left/>
      <right/>
      <top style="thick">
        <color auto="1"/>
      </top>
      <bottom style="thin">
        <color auto="1"/>
      </bottom>
      <diagonal/>
    </border>
    <border>
      <left style="thick">
        <color auto="1"/>
      </left>
      <right style="thick">
        <color auto="1"/>
      </right>
      <top style="thick">
        <color auto="1"/>
      </top>
      <bottom style="thin">
        <color auto="1"/>
      </bottom>
      <diagonal/>
    </border>
    <border>
      <left style="thick">
        <color auto="1"/>
      </left>
      <right/>
      <top style="thin">
        <color auto="1"/>
      </top>
      <bottom style="thin">
        <color auto="1"/>
      </bottom>
      <diagonal/>
    </border>
    <border>
      <left/>
      <right style="thick">
        <color auto="1"/>
      </right>
      <top style="thin">
        <color auto="1"/>
      </top>
      <bottom style="thin">
        <color auto="1"/>
      </bottom>
      <diagonal/>
    </border>
    <border>
      <left style="thick">
        <color auto="1"/>
      </left>
      <right style="thick">
        <color auto="1"/>
      </right>
      <top style="thin">
        <color auto="1"/>
      </top>
      <bottom style="thin">
        <color auto="1"/>
      </bottom>
      <diagonal/>
    </border>
    <border>
      <left/>
      <right style="thick">
        <color auto="1"/>
      </right>
      <top style="thin">
        <color auto="1"/>
      </top>
      <bottom style="thick">
        <color auto="1"/>
      </bottom>
      <diagonal/>
    </border>
    <border>
      <left/>
      <right/>
      <top style="thin">
        <color auto="1"/>
      </top>
      <bottom style="thick">
        <color auto="1"/>
      </bottom>
      <diagonal/>
    </border>
    <border>
      <left style="thick">
        <color auto="1"/>
      </left>
      <right/>
      <top style="thin">
        <color auto="1"/>
      </top>
      <bottom/>
      <diagonal/>
    </border>
    <border>
      <left/>
      <right style="thick">
        <color auto="1"/>
      </right>
      <top style="thin">
        <color auto="1"/>
      </top>
      <bottom/>
      <diagonal/>
    </border>
    <border>
      <left style="thin">
        <color auto="1"/>
      </left>
      <right/>
      <top style="thin">
        <color auto="1"/>
      </top>
      <bottom style="thick">
        <color auto="1"/>
      </bottom>
      <diagonal/>
    </border>
    <border>
      <left style="thin">
        <color auto="1"/>
      </left>
      <right/>
      <top style="thick">
        <color auto="1"/>
      </top>
      <bottom style="thin">
        <color auto="1"/>
      </bottom>
      <diagonal/>
    </border>
    <border>
      <left style="thin">
        <color auto="1"/>
      </left>
      <right style="thick">
        <color auto="1"/>
      </right>
      <top style="thin">
        <color auto="1"/>
      </top>
      <bottom style="thick">
        <color auto="1"/>
      </bottom>
      <diagonal/>
    </border>
    <border>
      <left style="thin">
        <color auto="1"/>
      </left>
      <right style="thick">
        <color auto="1"/>
      </right>
      <top style="thick">
        <color auto="1"/>
      </top>
      <bottom style="thin">
        <color auto="1"/>
      </bottom>
      <diagonal/>
    </border>
    <border>
      <left style="thin">
        <color auto="1"/>
      </left>
      <right style="thin">
        <color auto="1"/>
      </right>
      <top style="thin">
        <color auto="1"/>
      </top>
      <bottom style="thick">
        <color auto="1"/>
      </bottom>
      <diagonal/>
    </border>
    <border>
      <left style="thin">
        <color auto="1"/>
      </left>
      <right style="thin">
        <color auto="1"/>
      </right>
      <top style="thick">
        <color auto="1"/>
      </top>
      <bottom style="thin">
        <color auto="1"/>
      </bottom>
      <diagonal/>
    </border>
    <border>
      <left style="thin">
        <color auto="1"/>
      </left>
      <right style="thick">
        <color auto="1"/>
      </right>
      <top style="thin">
        <color auto="1"/>
      </top>
      <bottom style="thin">
        <color auto="1"/>
      </bottom>
      <diagonal/>
    </border>
    <border>
      <left style="thick">
        <color auto="1"/>
      </left>
      <right style="thin">
        <color auto="1"/>
      </right>
      <top style="thick">
        <color auto="1"/>
      </top>
      <bottom/>
      <diagonal/>
    </border>
    <border>
      <left style="thin">
        <color auto="1"/>
      </left>
      <right style="thick">
        <color auto="1"/>
      </right>
      <top style="thick">
        <color auto="1"/>
      </top>
      <bottom/>
      <diagonal/>
    </border>
    <border>
      <left style="thick">
        <color auto="1"/>
      </left>
      <right style="thin">
        <color auto="1"/>
      </right>
      <top style="thin">
        <color auto="1"/>
      </top>
      <bottom style="thin">
        <color auto="1"/>
      </bottom>
      <diagonal/>
    </border>
    <border>
      <left style="thick">
        <color auto="1"/>
      </left>
      <right style="thin">
        <color auto="1"/>
      </right>
      <top style="thin">
        <color auto="1"/>
      </top>
      <bottom style="thick">
        <color auto="1"/>
      </bottom>
      <diagonal/>
    </border>
    <border>
      <left style="thin">
        <color indexed="64"/>
      </left>
      <right/>
      <top/>
      <bottom/>
      <diagonal/>
    </border>
    <border>
      <left style="thin">
        <color indexed="64"/>
      </left>
      <right/>
      <top style="thick">
        <color auto="1"/>
      </top>
      <bottom/>
      <diagonal/>
    </border>
    <border>
      <left style="thick">
        <color auto="1"/>
      </left>
      <right style="thick">
        <color auto="1"/>
      </right>
      <top style="thin">
        <color indexed="64"/>
      </top>
      <bottom style="thick">
        <color auto="1"/>
      </bottom>
      <diagonal/>
    </border>
    <border>
      <left style="thick">
        <color auto="1"/>
      </left>
      <right/>
      <top style="thin">
        <color indexed="64"/>
      </top>
      <bottom style="thick">
        <color auto="1"/>
      </bottom>
      <diagonal/>
    </border>
    <border>
      <left/>
      <right/>
      <top style="thin">
        <color theme="4" tint="0.39997558519241921"/>
      </top>
      <bottom/>
      <diagonal/>
    </border>
    <border>
      <left style="thick">
        <color auto="1"/>
      </left>
      <right/>
      <top/>
      <bottom style="thin">
        <color auto="1"/>
      </bottom>
      <diagonal/>
    </border>
    <border>
      <left/>
      <right/>
      <top/>
      <bottom style="thin">
        <color indexed="64"/>
      </bottom>
      <diagonal/>
    </border>
    <border>
      <left style="thin">
        <color indexed="64"/>
      </left>
      <right style="thin">
        <color indexed="64"/>
      </right>
      <top/>
      <bottom style="thin">
        <color indexed="64"/>
      </bottom>
      <diagonal/>
    </border>
    <border>
      <left/>
      <right style="thick">
        <color auto="1"/>
      </right>
      <top/>
      <bottom style="thin">
        <color auto="1"/>
      </bottom>
      <diagonal/>
    </border>
    <border>
      <left style="thick">
        <color auto="1"/>
      </left>
      <right style="thick">
        <color auto="1"/>
      </right>
      <top style="thin">
        <color auto="1"/>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auto="1"/>
      </left>
      <right style="thick">
        <color auto="1"/>
      </right>
      <top style="thin">
        <color auto="1"/>
      </top>
      <bottom/>
      <diagonal/>
    </border>
    <border>
      <left style="thick">
        <color auto="1"/>
      </left>
      <right style="thin">
        <color auto="1"/>
      </right>
      <top style="thin">
        <color auto="1"/>
      </top>
      <bottom/>
      <diagonal/>
    </border>
    <border>
      <left style="thick">
        <color auto="1"/>
      </left>
      <right style="thick">
        <color auto="1"/>
      </right>
      <top/>
      <bottom style="thin">
        <color indexed="64"/>
      </bottom>
      <diagonal/>
    </border>
  </borders>
  <cellStyleXfs count="2">
    <xf numFmtId="0" fontId="0" fillId="0" borderId="0"/>
    <xf numFmtId="0" fontId="9" fillId="0" borderId="0" applyNumberFormat="0" applyFill="0" applyBorder="0" applyAlignment="0" applyProtection="0"/>
  </cellStyleXfs>
  <cellXfs count="165">
    <xf numFmtId="0" fontId="0" fillId="0" borderId="0" xfId="0"/>
    <xf numFmtId="0" fontId="3" fillId="0" borderId="0" xfId="0" applyFont="1"/>
    <xf numFmtId="49" fontId="0" fillId="0" borderId="0" xfId="0" applyNumberFormat="1"/>
    <xf numFmtId="0" fontId="0" fillId="0" borderId="1" xfId="0" applyBorder="1" applyAlignment="1">
      <alignment horizontal="center"/>
    </xf>
    <xf numFmtId="49" fontId="0" fillId="0" borderId="1" xfId="0" applyNumberFormat="1" applyBorder="1"/>
    <xf numFmtId="0" fontId="0" fillId="0" borderId="0" xfId="0" applyAlignment="1">
      <alignment horizontal="center"/>
    </xf>
    <xf numFmtId="0" fontId="0" fillId="0" borderId="0" xfId="0" applyAlignment="1">
      <alignment horizontal="center" vertical="center"/>
    </xf>
    <xf numFmtId="0" fontId="0" fillId="0" borderId="2" xfId="0" applyBorder="1" applyAlignment="1">
      <alignment horizontal="center"/>
    </xf>
    <xf numFmtId="0" fontId="0" fillId="0" borderId="4" xfId="0" applyBorder="1" applyAlignment="1">
      <alignment horizontal="center"/>
    </xf>
    <xf numFmtId="0" fontId="0" fillId="0" borderId="4" xfId="0" applyBorder="1"/>
    <xf numFmtId="0" fontId="0" fillId="0" borderId="3" xfId="0" applyBorder="1"/>
    <xf numFmtId="0" fontId="4" fillId="8" borderId="2" xfId="0" applyFont="1" applyFill="1" applyBorder="1" applyAlignment="1">
      <alignment horizontal="center"/>
    </xf>
    <xf numFmtId="0" fontId="4" fillId="8" borderId="4" xfId="0" applyFont="1" applyFill="1" applyBorder="1" applyAlignment="1">
      <alignment horizontal="center"/>
    </xf>
    <xf numFmtId="0" fontId="4" fillId="8" borderId="3" xfId="0" applyFont="1" applyFill="1" applyBorder="1"/>
    <xf numFmtId="0" fontId="4" fillId="8" borderId="2" xfId="0" applyFont="1" applyFill="1" applyBorder="1" applyAlignment="1">
      <alignment horizontal="left"/>
    </xf>
    <xf numFmtId="0" fontId="3" fillId="4" borderId="1" xfId="0" applyFont="1" applyFill="1" applyBorder="1" applyAlignment="1">
      <alignment horizontal="center"/>
    </xf>
    <xf numFmtId="0" fontId="3" fillId="3" borderId="1" xfId="0" applyFont="1" applyFill="1" applyBorder="1" applyAlignment="1">
      <alignment horizontal="center"/>
    </xf>
    <xf numFmtId="0" fontId="3" fillId="5" borderId="1" xfId="0" applyFont="1" applyFill="1" applyBorder="1" applyAlignment="1">
      <alignment horizontal="center"/>
    </xf>
    <xf numFmtId="0" fontId="3" fillId="6" borderId="1" xfId="0" applyFont="1" applyFill="1" applyBorder="1" applyAlignment="1">
      <alignment horizontal="center"/>
    </xf>
    <xf numFmtId="0" fontId="3" fillId="7" borderId="1" xfId="0" applyFont="1" applyFill="1" applyBorder="1" applyAlignment="1">
      <alignment horizontal="center"/>
    </xf>
    <xf numFmtId="0" fontId="4" fillId="8" borderId="1" xfId="0" applyFont="1" applyFill="1" applyBorder="1" applyAlignment="1">
      <alignment horizontal="center"/>
    </xf>
    <xf numFmtId="0" fontId="0" fillId="0" borderId="4" xfId="0" applyBorder="1" applyAlignment="1">
      <alignment horizontal="left"/>
    </xf>
    <xf numFmtId="0" fontId="0" fillId="0" borderId="0" xfId="0" applyAlignment="1">
      <alignment horizontal="left"/>
    </xf>
    <xf numFmtId="0" fontId="0" fillId="8" borderId="3" xfId="0" applyFill="1" applyBorder="1"/>
    <xf numFmtId="0" fontId="4" fillId="8" borderId="4" xfId="0" applyFont="1" applyFill="1" applyBorder="1"/>
    <xf numFmtId="0" fontId="3" fillId="9" borderId="1" xfId="0" applyFont="1" applyFill="1" applyBorder="1" applyAlignment="1">
      <alignment horizontal="center"/>
    </xf>
    <xf numFmtId="15" fontId="0" fillId="0" borderId="0" xfId="0" applyNumberFormat="1"/>
    <xf numFmtId="0" fontId="4" fillId="8" borderId="1" xfId="0" applyFont="1" applyFill="1" applyBorder="1" applyAlignment="1">
      <alignment horizontal="left"/>
    </xf>
    <xf numFmtId="0" fontId="7" fillId="0" borderId="0" xfId="0" applyFont="1" applyAlignment="1">
      <alignment vertical="top"/>
    </xf>
    <xf numFmtId="0" fontId="8" fillId="0" borderId="0" xfId="0" applyFont="1" applyAlignment="1">
      <alignment vertical="top"/>
    </xf>
    <xf numFmtId="0" fontId="7" fillId="0" borderId="0" xfId="0" applyFont="1" applyAlignment="1">
      <alignment vertical="top" wrapText="1"/>
    </xf>
    <xf numFmtId="0" fontId="7" fillId="0" borderId="0" xfId="0" applyFont="1" applyAlignment="1" applyProtection="1">
      <alignment vertical="top" wrapText="1"/>
      <protection locked="0"/>
    </xf>
    <xf numFmtId="0" fontId="7" fillId="0" borderId="0" xfId="0" applyFont="1" applyAlignment="1">
      <alignment horizontal="left" vertical="top" wrapText="1"/>
    </xf>
    <xf numFmtId="0" fontId="7" fillId="0" borderId="0" xfId="0" applyFont="1" applyAlignment="1" applyProtection="1">
      <alignment vertical="top"/>
      <protection locked="0"/>
    </xf>
    <xf numFmtId="0" fontId="7" fillId="0" borderId="0" xfId="0" quotePrefix="1" applyFont="1" applyAlignment="1">
      <alignment vertical="top"/>
    </xf>
    <xf numFmtId="0" fontId="7" fillId="10" borderId="5" xfId="0" applyFont="1" applyFill="1" applyBorder="1" applyAlignment="1">
      <alignment vertical="top"/>
    </xf>
    <xf numFmtId="0" fontId="7" fillId="10" borderId="10" xfId="0" applyFont="1" applyFill="1" applyBorder="1" applyAlignment="1">
      <alignment vertical="top"/>
    </xf>
    <xf numFmtId="0" fontId="8" fillId="0" borderId="6" xfId="0" applyFont="1" applyBorder="1" applyAlignment="1">
      <alignment vertical="top"/>
    </xf>
    <xf numFmtId="0" fontId="7" fillId="0" borderId="6" xfId="0" applyFont="1" applyBorder="1" applyAlignment="1" applyProtection="1">
      <alignment vertical="top" wrapText="1"/>
      <protection hidden="1"/>
    </xf>
    <xf numFmtId="0" fontId="7" fillId="0" borderId="6" xfId="0" applyFont="1" applyBorder="1" applyAlignment="1">
      <alignment vertical="top" wrapText="1"/>
    </xf>
    <xf numFmtId="14" fontId="7" fillId="0" borderId="7" xfId="0" applyNumberFormat="1" applyFont="1" applyBorder="1" applyAlignment="1">
      <alignment vertical="top" wrapText="1"/>
    </xf>
    <xf numFmtId="0" fontId="8" fillId="10" borderId="5" xfId="0" applyFont="1" applyFill="1" applyBorder="1" applyAlignment="1">
      <alignment vertical="top" wrapText="1"/>
    </xf>
    <xf numFmtId="0" fontId="7" fillId="10" borderId="6" xfId="0" applyFont="1" applyFill="1" applyBorder="1" applyAlignment="1">
      <alignment vertical="top" wrapText="1"/>
    </xf>
    <xf numFmtId="0" fontId="8" fillId="10" borderId="29" xfId="0" applyFont="1" applyFill="1" applyBorder="1" applyAlignment="1">
      <alignment vertical="top" wrapText="1"/>
    </xf>
    <xf numFmtId="0" fontId="7" fillId="10" borderId="30" xfId="0" applyFont="1" applyFill="1" applyBorder="1" applyAlignment="1">
      <alignment horizontal="left" vertical="top" wrapText="1"/>
    </xf>
    <xf numFmtId="0" fontId="8" fillId="0" borderId="6" xfId="0" applyFont="1" applyBorder="1" applyAlignment="1" applyProtection="1">
      <alignment vertical="top" wrapText="1"/>
      <protection locked="0"/>
    </xf>
    <xf numFmtId="0" fontId="7" fillId="0" borderId="6" xfId="0" applyFont="1" applyBorder="1" applyAlignment="1" applyProtection="1">
      <alignment vertical="top"/>
      <protection locked="0"/>
    </xf>
    <xf numFmtId="0" fontId="7" fillId="0" borderId="7" xfId="0" applyFont="1" applyBorder="1" applyAlignment="1" applyProtection="1">
      <alignment vertical="top"/>
      <protection locked="0"/>
    </xf>
    <xf numFmtId="0" fontId="8" fillId="10" borderId="5" xfId="0" applyFont="1" applyFill="1" applyBorder="1" applyAlignment="1">
      <alignment vertical="top"/>
    </xf>
    <xf numFmtId="0" fontId="7" fillId="10" borderId="7" xfId="0" applyFont="1" applyFill="1" applyBorder="1" applyAlignment="1">
      <alignment vertical="top"/>
    </xf>
    <xf numFmtId="0" fontId="7" fillId="0" borderId="5" xfId="0" applyFont="1" applyBorder="1" applyAlignment="1">
      <alignment vertical="top"/>
    </xf>
    <xf numFmtId="0" fontId="8" fillId="10" borderId="29" xfId="0" applyFont="1" applyFill="1" applyBorder="1" applyAlignment="1">
      <alignment vertical="top"/>
    </xf>
    <xf numFmtId="0" fontId="8" fillId="10" borderId="9" xfId="0" applyFont="1" applyFill="1" applyBorder="1" applyAlignment="1">
      <alignment vertical="top"/>
    </xf>
    <xf numFmtId="0" fontId="8" fillId="0" borderId="19" xfId="0" applyFont="1" applyBorder="1" applyAlignment="1">
      <alignment vertical="top" wrapText="1"/>
    </xf>
    <xf numFmtId="0" fontId="8" fillId="0" borderId="22" xfId="0" applyFont="1" applyBorder="1" applyAlignment="1">
      <alignment vertical="top" wrapText="1"/>
    </xf>
    <xf numFmtId="0" fontId="8" fillId="0" borderId="18" xfId="0" applyFont="1" applyBorder="1" applyAlignment="1">
      <alignment vertical="top" wrapText="1"/>
    </xf>
    <xf numFmtId="0" fontId="8" fillId="10" borderId="32" xfId="0" applyFont="1" applyFill="1" applyBorder="1" applyAlignment="1">
      <alignment vertical="top" wrapText="1"/>
    </xf>
    <xf numFmtId="0" fontId="8" fillId="10" borderId="24" xfId="0" applyFont="1" applyFill="1" applyBorder="1" applyAlignment="1">
      <alignment horizontal="left" vertical="top" wrapText="1"/>
    </xf>
    <xf numFmtId="0" fontId="8" fillId="0" borderId="19" xfId="0" applyFont="1" applyBorder="1" applyAlignment="1" applyProtection="1">
      <alignment vertical="top" wrapText="1"/>
      <protection locked="0"/>
    </xf>
    <xf numFmtId="0" fontId="8" fillId="0" borderId="26" xfId="0" applyFont="1" applyBorder="1" applyAlignment="1" applyProtection="1">
      <alignment vertical="top"/>
      <protection locked="0"/>
    </xf>
    <xf numFmtId="0" fontId="7" fillId="10" borderId="11" xfId="0" applyFont="1" applyFill="1" applyBorder="1" applyAlignment="1">
      <alignment vertical="top"/>
    </xf>
    <xf numFmtId="0" fontId="7" fillId="10" borderId="14" xfId="0" applyFont="1" applyFill="1" applyBorder="1" applyAlignment="1">
      <alignment vertical="top"/>
    </xf>
    <xf numFmtId="0" fontId="7" fillId="0" borderId="13" xfId="0" applyFont="1" applyBorder="1" applyAlignment="1">
      <alignment vertical="top"/>
    </xf>
    <xf numFmtId="0" fontId="7" fillId="0" borderId="4" xfId="0" applyFont="1" applyBorder="1" applyAlignment="1">
      <alignment vertical="top" wrapText="1"/>
    </xf>
    <xf numFmtId="0" fontId="7" fillId="0" borderId="23" xfId="0" applyFont="1" applyBorder="1" applyAlignment="1" applyProtection="1">
      <alignment vertical="top" wrapText="1"/>
      <protection locked="0"/>
    </xf>
    <xf numFmtId="0" fontId="7" fillId="0" borderId="12" xfId="0" applyFont="1" applyBorder="1" applyAlignment="1" applyProtection="1">
      <alignment vertical="top" wrapText="1"/>
      <protection locked="0"/>
    </xf>
    <xf numFmtId="0" fontId="7" fillId="10" borderId="11" xfId="0" applyFont="1" applyFill="1" applyBorder="1" applyAlignment="1" applyProtection="1">
      <alignment vertical="top" wrapText="1"/>
      <protection locked="0"/>
    </xf>
    <xf numFmtId="0" fontId="7" fillId="10" borderId="13" xfId="0" applyFont="1" applyFill="1" applyBorder="1" applyAlignment="1" applyProtection="1">
      <alignment vertical="top" wrapText="1"/>
      <protection locked="0"/>
    </xf>
    <xf numFmtId="0" fontId="7" fillId="10" borderId="25" xfId="0" applyFont="1" applyFill="1" applyBorder="1" applyAlignment="1">
      <alignment horizontal="left" vertical="top" wrapText="1"/>
    </xf>
    <xf numFmtId="0" fontId="7" fillId="0" borderId="13" xfId="0" applyFont="1" applyBorder="1" applyAlignment="1" applyProtection="1">
      <alignment vertical="top" wrapText="1"/>
      <protection locked="0"/>
    </xf>
    <xf numFmtId="0" fontId="7" fillId="0" borderId="27" xfId="0" applyFont="1" applyBorder="1" applyAlignment="1" applyProtection="1">
      <alignment vertical="top"/>
      <protection locked="0"/>
    </xf>
    <xf numFmtId="0" fontId="7" fillId="10" borderId="12" xfId="0" applyFont="1" applyFill="1" applyBorder="1" applyAlignment="1">
      <alignment vertical="top"/>
    </xf>
    <xf numFmtId="0" fontId="7" fillId="10" borderId="15" xfId="0" applyFont="1" applyFill="1" applyBorder="1" applyAlignment="1">
      <alignment vertical="top"/>
    </xf>
    <xf numFmtId="0" fontId="7" fillId="10" borderId="17" xfId="0" applyFont="1" applyFill="1" applyBorder="1" applyAlignment="1">
      <alignment vertical="top"/>
    </xf>
    <xf numFmtId="0" fontId="7" fillId="0" borderId="4" xfId="0" applyFont="1" applyBorder="1" applyAlignment="1">
      <alignment vertical="top"/>
    </xf>
    <xf numFmtId="0" fontId="7" fillId="0" borderId="2" xfId="0" applyFont="1" applyBorder="1" applyAlignment="1" applyProtection="1">
      <alignment vertical="top" wrapText="1"/>
      <protection locked="0"/>
    </xf>
    <xf numFmtId="0" fontId="7" fillId="0" borderId="16" xfId="0" applyFont="1" applyBorder="1" applyAlignment="1" applyProtection="1">
      <alignment vertical="top" wrapText="1"/>
      <protection locked="0"/>
    </xf>
    <xf numFmtId="0" fontId="7" fillId="10" borderId="15" xfId="0" applyFont="1" applyFill="1" applyBorder="1" applyAlignment="1" applyProtection="1">
      <alignment vertical="top" wrapText="1"/>
      <protection locked="0"/>
    </xf>
    <xf numFmtId="0" fontId="7" fillId="10" borderId="4" xfId="0" applyFont="1" applyFill="1" applyBorder="1" applyAlignment="1" applyProtection="1">
      <alignment vertical="top" wrapText="1"/>
      <protection locked="0"/>
    </xf>
    <xf numFmtId="0" fontId="7" fillId="10" borderId="31" xfId="0" applyFont="1" applyFill="1" applyBorder="1" applyAlignment="1" applyProtection="1">
      <alignment horizontal="right" vertical="top" wrapText="1"/>
      <protection locked="0"/>
    </xf>
    <xf numFmtId="0" fontId="7" fillId="10" borderId="28" xfId="0" applyFont="1" applyFill="1" applyBorder="1" applyAlignment="1">
      <alignment horizontal="left" vertical="top" wrapText="1"/>
    </xf>
    <xf numFmtId="0" fontId="7" fillId="0" borderId="4" xfId="0" applyFont="1" applyBorder="1" applyAlignment="1" applyProtection="1">
      <alignment vertical="top" wrapText="1"/>
      <protection locked="0"/>
    </xf>
    <xf numFmtId="0" fontId="7" fillId="0" borderId="1" xfId="0" applyFont="1" applyBorder="1" applyAlignment="1" applyProtection="1">
      <alignment vertical="top"/>
      <protection locked="0"/>
    </xf>
    <xf numFmtId="14" fontId="7" fillId="0" borderId="28" xfId="0" applyNumberFormat="1" applyFont="1" applyBorder="1" applyAlignment="1" applyProtection="1">
      <alignment vertical="top"/>
      <protection locked="0"/>
    </xf>
    <xf numFmtId="0" fontId="7" fillId="10" borderId="16" xfId="0" applyFont="1" applyFill="1" applyBorder="1" applyAlignment="1">
      <alignment vertical="top"/>
    </xf>
    <xf numFmtId="0" fontId="7" fillId="2" borderId="2" xfId="0" applyFont="1" applyFill="1" applyBorder="1" applyAlignment="1" applyProtection="1">
      <alignment vertical="top" wrapText="1"/>
      <protection locked="0"/>
    </xf>
    <xf numFmtId="0" fontId="7" fillId="2" borderId="0" xfId="0" applyFont="1" applyFill="1" applyAlignment="1">
      <alignment vertical="top"/>
    </xf>
    <xf numFmtId="0" fontId="7" fillId="2" borderId="4" xfId="0" applyFont="1" applyFill="1" applyBorder="1" applyAlignment="1">
      <alignment vertical="top"/>
    </xf>
    <xf numFmtId="0" fontId="7" fillId="10" borderId="20" xfId="0" applyFont="1" applyFill="1" applyBorder="1" applyAlignment="1">
      <alignment vertical="top"/>
    </xf>
    <xf numFmtId="0" fontId="7" fillId="10" borderId="21" xfId="0" applyFont="1" applyFill="1" applyBorder="1" applyAlignment="1">
      <alignment vertical="top"/>
    </xf>
    <xf numFmtId="0" fontId="8" fillId="0" borderId="26" xfId="0" applyFont="1" applyBorder="1" applyAlignment="1" applyProtection="1">
      <alignment vertical="top" wrapText="1"/>
      <protection locked="0"/>
    </xf>
    <xf numFmtId="0" fontId="8" fillId="0" borderId="24" xfId="0" applyFont="1" applyBorder="1" applyAlignment="1" applyProtection="1">
      <alignment vertical="top" wrapText="1"/>
      <protection locked="0"/>
    </xf>
    <xf numFmtId="0" fontId="10" fillId="0" borderId="0" xfId="1" applyFont="1" applyAlignment="1">
      <alignment vertical="center" wrapText="1"/>
    </xf>
    <xf numFmtId="0" fontId="2" fillId="0" borderId="0" xfId="0" applyFont="1" applyAlignment="1">
      <alignment vertical="center" wrapText="1"/>
    </xf>
    <xf numFmtId="0" fontId="2" fillId="0" borderId="0" xfId="0" applyFont="1" applyProtection="1">
      <protection hidden="1"/>
    </xf>
    <xf numFmtId="0" fontId="11" fillId="0" borderId="0" xfId="0" applyFont="1" applyProtection="1">
      <protection hidden="1"/>
    </xf>
    <xf numFmtId="0" fontId="2" fillId="0" borderId="0" xfId="0" applyFont="1" applyProtection="1">
      <protection locked="0"/>
    </xf>
    <xf numFmtId="0" fontId="12" fillId="0" borderId="0" xfId="0" applyFont="1" applyAlignment="1" applyProtection="1">
      <alignment horizontal="right"/>
      <protection hidden="1"/>
    </xf>
    <xf numFmtId="14" fontId="2" fillId="0" borderId="0" xfId="0" applyNumberFormat="1" applyFont="1" applyProtection="1">
      <protection locked="0"/>
    </xf>
    <xf numFmtId="0" fontId="11" fillId="0" borderId="0" xfId="0" applyFont="1" applyAlignment="1">
      <alignment vertical="center" wrapText="1"/>
    </xf>
    <xf numFmtId="0" fontId="9" fillId="0" borderId="0" xfId="1"/>
    <xf numFmtId="0" fontId="7" fillId="2" borderId="4" xfId="0" applyFont="1" applyFill="1" applyBorder="1" applyAlignment="1" applyProtection="1">
      <alignment vertical="top" wrapText="1"/>
      <protection locked="0"/>
    </xf>
    <xf numFmtId="0" fontId="8" fillId="0" borderId="26" xfId="0" applyFont="1" applyBorder="1" applyAlignment="1">
      <alignment vertical="top" wrapText="1"/>
    </xf>
    <xf numFmtId="0" fontId="7" fillId="0" borderId="1" xfId="0" applyFont="1" applyBorder="1" applyAlignment="1">
      <alignment vertical="top" wrapText="1"/>
    </xf>
    <xf numFmtId="0" fontId="7" fillId="2" borderId="1" xfId="0" applyFont="1" applyFill="1" applyBorder="1" applyAlignment="1">
      <alignment vertical="top" wrapText="1"/>
    </xf>
    <xf numFmtId="0" fontId="7" fillId="0" borderId="3" xfId="0" applyFont="1" applyBorder="1" applyAlignment="1">
      <alignment vertical="top" wrapText="1"/>
    </xf>
    <xf numFmtId="0" fontId="7" fillId="0" borderId="33" xfId="0" applyFont="1" applyBorder="1" applyAlignment="1" applyProtection="1">
      <alignment vertical="top" wrapText="1"/>
      <protection locked="0"/>
    </xf>
    <xf numFmtId="0" fontId="7" fillId="10" borderId="25" xfId="0" applyFont="1" applyFill="1" applyBorder="1" applyAlignment="1" applyProtection="1">
      <alignment horizontal="right" vertical="top" wrapText="1"/>
      <protection locked="0"/>
    </xf>
    <xf numFmtId="0" fontId="7" fillId="10" borderId="28" xfId="0" applyFont="1" applyFill="1" applyBorder="1" applyAlignment="1" applyProtection="1">
      <alignment horizontal="right" vertical="top" wrapText="1"/>
      <protection locked="0"/>
    </xf>
    <xf numFmtId="0" fontId="7" fillId="0" borderId="31" xfId="0" applyFont="1" applyBorder="1" applyAlignment="1" applyProtection="1">
      <alignment vertical="top" wrapText="1"/>
      <protection locked="0"/>
    </xf>
    <xf numFmtId="0" fontId="8" fillId="0" borderId="34" xfId="0" applyFont="1" applyBorder="1" applyAlignment="1">
      <alignment vertical="top" wrapText="1"/>
    </xf>
    <xf numFmtId="0" fontId="7" fillId="0" borderId="7" xfId="0" applyFont="1" applyBorder="1" applyAlignment="1">
      <alignment vertical="top" wrapText="1"/>
    </xf>
    <xf numFmtId="0" fontId="8" fillId="0" borderId="36" xfId="0" applyFont="1" applyBorder="1" applyAlignment="1">
      <alignment vertical="top"/>
    </xf>
    <xf numFmtId="0" fontId="8" fillId="10" borderId="36" xfId="0" applyFont="1" applyFill="1" applyBorder="1" applyAlignment="1">
      <alignment vertical="top" wrapText="1"/>
    </xf>
    <xf numFmtId="0" fontId="8" fillId="10" borderId="19" xfId="0" applyFont="1" applyFill="1" applyBorder="1" applyAlignment="1">
      <alignment vertical="top" wrapText="1"/>
    </xf>
    <xf numFmtId="0" fontId="8" fillId="10" borderId="36" xfId="0" applyFont="1" applyFill="1" applyBorder="1" applyAlignment="1">
      <alignment vertical="top"/>
    </xf>
    <xf numFmtId="0" fontId="8" fillId="10" borderId="18" xfId="0" applyFont="1" applyFill="1" applyBorder="1" applyAlignment="1">
      <alignment vertical="top"/>
    </xf>
    <xf numFmtId="0" fontId="8" fillId="10" borderId="35" xfId="0" applyFont="1" applyFill="1" applyBorder="1" applyAlignment="1">
      <alignment vertical="top"/>
    </xf>
    <xf numFmtId="0" fontId="13" fillId="0" borderId="0" xfId="0" applyFont="1" applyAlignment="1">
      <alignment vertical="top"/>
    </xf>
    <xf numFmtId="0" fontId="7" fillId="10" borderId="38" xfId="0" applyFont="1" applyFill="1" applyBorder="1" applyAlignment="1">
      <alignment vertical="top"/>
    </xf>
    <xf numFmtId="0" fontId="7" fillId="0" borderId="39" xfId="0" applyFont="1" applyBorder="1" applyAlignment="1" applyProtection="1">
      <alignment vertical="top" wrapText="1"/>
      <protection locked="0"/>
    </xf>
    <xf numFmtId="0" fontId="7" fillId="0" borderId="40" xfId="0" applyFont="1" applyBorder="1" applyAlignment="1" applyProtection="1">
      <alignment vertical="top"/>
      <protection locked="0"/>
    </xf>
    <xf numFmtId="0" fontId="7" fillId="10" borderId="41" xfId="0" applyFont="1" applyFill="1" applyBorder="1" applyAlignment="1">
      <alignment vertical="top"/>
    </xf>
    <xf numFmtId="0" fontId="7" fillId="10" borderId="42" xfId="0" applyFont="1" applyFill="1" applyBorder="1" applyAlignment="1">
      <alignment vertical="top"/>
    </xf>
    <xf numFmtId="0" fontId="7" fillId="0" borderId="43" xfId="0" applyFont="1" applyBorder="1" applyAlignment="1">
      <alignment vertical="top"/>
    </xf>
    <xf numFmtId="0" fontId="7" fillId="0" borderId="44" xfId="0" applyFont="1" applyBorder="1" applyAlignment="1">
      <alignment vertical="top" wrapText="1"/>
    </xf>
    <xf numFmtId="0" fontId="7" fillId="0" borderId="43" xfId="0" applyFont="1" applyBorder="1" applyAlignment="1">
      <alignment vertical="top" wrapText="1"/>
    </xf>
    <xf numFmtId="0" fontId="7" fillId="0" borderId="45" xfId="0" applyFont="1" applyBorder="1" applyAlignment="1" applyProtection="1">
      <alignment vertical="top" wrapText="1"/>
      <protection locked="0"/>
    </xf>
    <xf numFmtId="0" fontId="7" fillId="0" borderId="21" xfId="0" applyFont="1" applyBorder="1" applyAlignment="1" applyProtection="1">
      <alignment vertical="top" wrapText="1"/>
      <protection locked="0"/>
    </xf>
    <xf numFmtId="0" fontId="7" fillId="10" borderId="20" xfId="0" applyFont="1" applyFill="1" applyBorder="1" applyAlignment="1" applyProtection="1">
      <alignment vertical="top" wrapText="1"/>
      <protection locked="0"/>
    </xf>
    <xf numFmtId="0" fontId="7" fillId="10" borderId="43" xfId="0" applyFont="1" applyFill="1" applyBorder="1" applyAlignment="1" applyProtection="1">
      <alignment vertical="top" wrapText="1"/>
      <protection locked="0"/>
    </xf>
    <xf numFmtId="0" fontId="7" fillId="10" borderId="46" xfId="0" applyFont="1" applyFill="1" applyBorder="1" applyAlignment="1" applyProtection="1">
      <alignment horizontal="right" vertical="top" wrapText="1"/>
      <protection locked="0"/>
    </xf>
    <xf numFmtId="0" fontId="7" fillId="10" borderId="47" xfId="0" applyFont="1" applyFill="1" applyBorder="1" applyAlignment="1" applyProtection="1">
      <alignment horizontal="right" vertical="top" wrapText="1"/>
      <protection locked="0"/>
    </xf>
    <xf numFmtId="0" fontId="7" fillId="10" borderId="46" xfId="0" applyFont="1" applyFill="1" applyBorder="1" applyAlignment="1">
      <alignment horizontal="left" vertical="top" wrapText="1"/>
    </xf>
    <xf numFmtId="0" fontId="7" fillId="0" borderId="43" xfId="0" applyFont="1" applyBorder="1" applyAlignment="1" applyProtection="1">
      <alignment vertical="top" wrapText="1"/>
      <protection locked="0"/>
    </xf>
    <xf numFmtId="0" fontId="7" fillId="0" borderId="44" xfId="0" applyFont="1" applyBorder="1" applyAlignment="1" applyProtection="1">
      <alignment vertical="top"/>
      <protection locked="0"/>
    </xf>
    <xf numFmtId="0" fontId="9" fillId="0" borderId="0" xfId="1" applyAlignment="1">
      <alignment vertical="center"/>
    </xf>
    <xf numFmtId="0" fontId="11" fillId="0" borderId="0" xfId="0" applyFont="1"/>
    <xf numFmtId="0" fontId="1" fillId="0" borderId="0" xfId="0" applyFont="1"/>
    <xf numFmtId="17" fontId="11" fillId="0" borderId="0" xfId="0" applyNumberFormat="1" applyFont="1"/>
    <xf numFmtId="0" fontId="1" fillId="0" borderId="0" xfId="0" applyFont="1" applyAlignment="1">
      <alignment wrapText="1"/>
    </xf>
    <xf numFmtId="0" fontId="11" fillId="11" borderId="37" xfId="0" applyFont="1" applyFill="1" applyBorder="1"/>
    <xf numFmtId="0" fontId="7" fillId="0" borderId="0" xfId="0" applyFont="1" applyAlignment="1" applyProtection="1">
      <alignment vertical="top" wrapText="1"/>
      <protection hidden="1"/>
    </xf>
    <xf numFmtId="0" fontId="7" fillId="10" borderId="6" xfId="0" applyFont="1" applyFill="1" applyBorder="1" applyAlignment="1" applyProtection="1">
      <alignment vertical="top" wrapText="1"/>
      <protection hidden="1"/>
    </xf>
    <xf numFmtId="0" fontId="8" fillId="10" borderId="19" xfId="0" applyFont="1" applyFill="1" applyBorder="1" applyAlignment="1" applyProtection="1">
      <alignment vertical="top" wrapText="1"/>
      <protection hidden="1"/>
    </xf>
    <xf numFmtId="0" fontId="7" fillId="10" borderId="13" xfId="0" applyFont="1" applyFill="1" applyBorder="1" applyAlignment="1" applyProtection="1">
      <alignment vertical="top" wrapText="1"/>
      <protection hidden="1"/>
    </xf>
    <xf numFmtId="0" fontId="7" fillId="10" borderId="4" xfId="0" applyFont="1" applyFill="1" applyBorder="1" applyAlignment="1" applyProtection="1">
      <alignment vertical="top" wrapText="1"/>
      <protection hidden="1"/>
    </xf>
    <xf numFmtId="0" fontId="7" fillId="10" borderId="43" xfId="0" applyFont="1" applyFill="1" applyBorder="1" applyAlignment="1" applyProtection="1">
      <alignment vertical="top" wrapText="1"/>
      <protection hidden="1"/>
    </xf>
    <xf numFmtId="0" fontId="7" fillId="10" borderId="13" xfId="0" applyFont="1" applyFill="1" applyBorder="1" applyAlignment="1" applyProtection="1">
      <alignment horizontal="right" vertical="top" wrapText="1"/>
      <protection hidden="1"/>
    </xf>
    <xf numFmtId="0" fontId="7" fillId="10" borderId="4" xfId="0" applyFont="1" applyFill="1" applyBorder="1" applyAlignment="1" applyProtection="1">
      <alignment horizontal="right" vertical="top" wrapText="1"/>
      <protection hidden="1"/>
    </xf>
    <xf numFmtId="0" fontId="7" fillId="10" borderId="43" xfId="0" applyFont="1" applyFill="1" applyBorder="1" applyAlignment="1" applyProtection="1">
      <alignment horizontal="right" vertical="top" wrapText="1"/>
      <protection hidden="1"/>
    </xf>
    <xf numFmtId="0" fontId="8" fillId="0" borderId="5" xfId="0" applyFont="1" applyBorder="1" applyAlignment="1" applyProtection="1">
      <alignment horizontal="left" vertical="top" wrapText="1"/>
      <protection locked="0"/>
    </xf>
    <xf numFmtId="0" fontId="8" fillId="0" borderId="32" xfId="0" applyFont="1" applyBorder="1" applyAlignment="1" applyProtection="1">
      <alignment vertical="top" wrapText="1"/>
      <protection locked="0"/>
    </xf>
    <xf numFmtId="0" fontId="7" fillId="0" borderId="47" xfId="0" applyFont="1" applyBorder="1" applyAlignment="1" applyProtection="1">
      <alignment vertical="top" wrapText="1"/>
      <protection locked="0"/>
    </xf>
    <xf numFmtId="0" fontId="7" fillId="2" borderId="31" xfId="0" applyFont="1" applyFill="1" applyBorder="1" applyAlignment="1" applyProtection="1">
      <alignment vertical="top" wrapText="1"/>
      <protection locked="0"/>
    </xf>
    <xf numFmtId="0" fontId="8" fillId="10" borderId="34" xfId="0" applyFont="1" applyFill="1" applyBorder="1" applyAlignment="1" applyProtection="1">
      <alignment vertical="top" wrapText="1"/>
      <protection locked="0"/>
    </xf>
    <xf numFmtId="0" fontId="8" fillId="10" borderId="24" xfId="0" applyFont="1" applyFill="1" applyBorder="1" applyAlignment="1" applyProtection="1">
      <alignment vertical="top" wrapText="1"/>
      <protection locked="0"/>
    </xf>
    <xf numFmtId="0" fontId="7" fillId="10" borderId="5" xfId="0" applyFont="1" applyFill="1" applyBorder="1" applyAlignment="1" applyProtection="1">
      <alignment vertical="top"/>
      <protection locked="0"/>
    </xf>
    <xf numFmtId="0" fontId="8" fillId="10" borderId="9" xfId="0" applyFont="1" applyFill="1" applyBorder="1" applyAlignment="1" applyProtection="1">
      <alignment vertical="top"/>
      <protection locked="0"/>
    </xf>
    <xf numFmtId="0" fontId="7" fillId="10" borderId="8" xfId="0" applyFont="1" applyFill="1" applyBorder="1" applyAlignment="1" applyProtection="1">
      <alignment vertical="top"/>
      <protection locked="0"/>
    </xf>
    <xf numFmtId="0" fontId="7" fillId="10" borderId="48" xfId="0" applyFont="1" applyFill="1" applyBorder="1" applyAlignment="1" applyProtection="1">
      <alignment vertical="top"/>
      <protection locked="0"/>
    </xf>
    <xf numFmtId="0" fontId="1" fillId="0" borderId="0" xfId="0" pivotButton="1" applyFont="1"/>
    <xf numFmtId="0" fontId="1" fillId="0" borderId="0" xfId="0" applyFont="1" applyAlignment="1">
      <alignment horizontal="left"/>
    </xf>
    <xf numFmtId="0" fontId="8" fillId="10" borderId="11" xfId="0" applyFont="1" applyFill="1" applyBorder="1" applyAlignment="1">
      <alignment vertical="top" wrapText="1"/>
    </xf>
    <xf numFmtId="0" fontId="0" fillId="0" borderId="13" xfId="0" applyBorder="1" applyAlignment="1">
      <alignment vertical="top" wrapText="1"/>
    </xf>
  </cellXfs>
  <cellStyles count="2">
    <cellStyle name="Hyperlink" xfId="1" builtinId="8"/>
    <cellStyle name="Standaard" xfId="0" builtinId="0"/>
  </cellStyles>
  <dxfs count="21">
    <dxf>
      <font>
        <sz val="9"/>
      </font>
    </dxf>
    <dxf>
      <font>
        <sz val="9"/>
      </font>
    </dxf>
    <dxf>
      <font>
        <sz val="9"/>
      </font>
    </dxf>
    <dxf>
      <font>
        <sz val="9"/>
      </font>
    </dxf>
    <dxf>
      <font>
        <sz val="9"/>
      </font>
    </dxf>
    <dxf>
      <font>
        <sz val="9"/>
      </font>
    </dxf>
    <dxf>
      <font>
        <sz val="9"/>
      </font>
    </dxf>
    <dxf>
      <font>
        <sz val="9"/>
      </font>
    </dxf>
    <dxf>
      <font>
        <sz val="9"/>
      </font>
    </dxf>
    <dxf>
      <font>
        <sz val="9"/>
      </font>
    </dxf>
    <dxf>
      <font>
        <name val="Verdana"/>
        <scheme val="none"/>
      </font>
    </dxf>
    <dxf>
      <font>
        <name val="Verdana"/>
        <scheme val="none"/>
      </font>
    </dxf>
    <dxf>
      <font>
        <name val="Verdana"/>
        <scheme val="none"/>
      </font>
    </dxf>
    <dxf>
      <font>
        <name val="Verdana"/>
        <scheme val="none"/>
      </font>
    </dxf>
    <dxf>
      <font>
        <name val="Verdana"/>
        <scheme val="none"/>
      </font>
    </dxf>
    <dxf>
      <font>
        <name val="Verdana"/>
        <scheme val="none"/>
      </font>
    </dxf>
    <dxf>
      <font>
        <name val="Verdana"/>
        <scheme val="none"/>
      </font>
    </dxf>
    <dxf>
      <font>
        <name val="Verdana"/>
        <scheme val="none"/>
      </font>
    </dxf>
    <dxf>
      <font>
        <name val="Verdana"/>
        <scheme val="none"/>
      </font>
    </dxf>
    <dxf>
      <font>
        <name val="Verdana"/>
        <scheme val="none"/>
      </font>
    </dxf>
    <dxf>
      <alignment wrapText="1"/>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xmlns:ns1='http://schemas.microsoft.com/office/2006/xmlPackage' xmlns:ns2='urn:schemas-microsoft-com:vml' xmlns:ns3='urn:schemas-microsoft-com:office:word' xmlns:ns4='urn:schemas-microsoft-com:office:office' xmlns:ns5='http://www.w3.org/XML/1998/namespace' xmlns:ns6='http://schemas.openxmlformats.org/wordprocessingml/2006/main' xmlns:ns7='http://schemas.openxmlformats.org/package/2006/relationships' xmlns:ns8='http://schemas.openxmlformats.org/package/2006/metadata/core-properties' xmlns:ns9='http://schemas.openxmlformats.org/officeDocument/2006/relationships' xmlns:ns10='http://schemas.openxmlformats.org/officeDocument/2006/math' xmlns:ns11='http://schemas.openxmlformats.org/officeDocument/2006/extended-properties' xmlns:ns12='http://schemas.openxmlformats.org/officeDocument/2006/docPropsVTypes' xmlns:ns13='http://schemas.openxmlformats.org/markup-compatibility/2006' xmlns:ns14='http://schemas.openxmlformats.org/drawingml/2006/main' xmlns:ns15='http://schemas.microsoft.com/office/2006/activeX' xmlns:ns16='http://purl.org/dc/terms/' xmlns:ns17='http://purl.org/dc/elements/1.1/'">
  <Schema ID="Schema1" Namespace="urn:schemas-microsoft-com:vml">
    <xsd:schema xmlns:xsd="http://www.w3.org/2001/XMLSchema" xmlns:ns0="urn:schemas-microsoft-com:vml" xmlns:ns1="urn:schemas-microsoft-com:office:word" xmlns:ns2="urn:schemas-microsoft-com:office:office" xmlns:ns3="http://schemas.openxmlformats.org/officeDocument/2006/relationships" xmlns="" targetNamespace="urn:schemas-microsoft-com:vml">
      <xsd:import namespace="urn:schemas-microsoft-com:office:word"/>
      <xsd:import namespace="urn:schemas-microsoft-com:office:office"/>
      <xsd:import namespace="http://schemas.openxmlformats.org/officeDocument/2006/relationships"/>
      <xsd:element nillable="true" name="shapetype">
        <xsd:complexType>
          <xsd:sequence minOccurs="0">
            <xsd:element minOccurs="0" nillable="true" name="stroke" form="qualified">
              <xsd:complexType>
                <xsd:attribute name="joinstyle" form="unqualified" type="xsd:string"/>
              </xsd:complexType>
            </xsd:element>
            <xsd:element minOccurs="0" nillable="true" name="formulas" form="qualified">
              <xsd:complexType>
                <xsd:sequence minOccurs="0">
                  <xsd:element minOccurs="0" maxOccurs="unbounded" nillable="true" name="f" form="qualified">
                    <xsd:complexType>
                      <xsd:attribute name="eqn" form="unqualified" type="xsd:string"/>
                    </xsd:complexType>
                  </xsd:element>
                </xsd:sequence>
              </xsd:complexType>
            </xsd:element>
            <xsd:element minOccurs="0" nillable="true" name="path" form="qualified">
              <xsd:complexType>
                <xsd:attribute ref="ns2:extrusionok"/>
                <xsd:attribute name="gradientshapeok" form="unqualified" type="xsd:string"/>
                <xsd:attribute ref="ns2:connecttype"/>
              </xsd:complexType>
            </xsd:element>
            <xsd:element minOccurs="0" ref="ns2:lock"/>
          </xsd:sequence>
          <xsd:attribute name="id" form="unqualified" type="xsd:string"/>
          <xsd:attribute name="coordsize" form="unqualified" type="xsd:string"/>
          <xsd:attribute ref="ns2:spt"/>
          <xsd:attribute ref="ns2:preferrelative"/>
          <xsd:attribute name="path" form="unqualified" type="xsd:string"/>
          <xsd:attribute name="filled" form="unqualified" type="xsd:string"/>
          <xsd:attribute name="stroked" form="unqualified" type="xsd:string"/>
        </xsd:complexType>
      </xsd:element>
      <xsd:element nillable="true" name="shape">
        <xsd:complexType>
          <xsd:sequence minOccurs="0">
            <xsd:element minOccurs="0" nillable="true" name="imagedata" form="qualified">
              <xsd:complexType>
                <xsd:attribute ref="ns3:id"/>
                <xsd:attribute ref="ns2:title"/>
              </xsd:complexType>
            </xsd:element>
          </xsd:sequence>
          <xsd:attribute name="id" form="unqualified" type="xsd:string"/>
          <xsd:attribute name="type" form="unqualified" type="xsd:string"/>
          <xsd:attribute name="style" form="unqualified" type="xsd:string"/>
          <xsd:attribute ref="ns2:ole"/>
        </xsd:complexType>
      </xsd:element>
      <xsd:element nillable="true" name="rect">
        <xsd:complexType>
          <xsd:all>
            <xsd:element minOccurs="0" ref="ns2:lock"/>
            <xsd:element minOccurs="0" ref="ns1:wrap"/>
            <xsd:element minOccurs="0" ref="ns1:anchorlock"/>
          </xsd:all>
          <xsd:attribute name="id" form="unqualified" type="xsd:string"/>
          <xsd:attribute ref="ns2:spid"/>
          <xsd:attribute name="alt" form="unqualified" type="xsd:string"/>
          <xsd:attribute name="style" form="unqualified" type="xsd:string"/>
          <xsd:attribute ref="ns2:gfxdata"/>
          <xsd:attribute name="filled" form="unqualified" type="xsd:string"/>
          <xsd:attribute name="stroked" form="unqualified" type="xsd:string"/>
        </xsd:complexType>
      </xsd:element>
      <xsd:attribute name="ext" type="xsd:string"/>
    </xsd:schema>
  </Schema>
  <Schema ID="Schema2" Namespace="urn:schemas-microsoft-com:office:word">
    <xsd:schema xmlns:xsd="http://www.w3.org/2001/XMLSchema" xmlns:ns0="urn:schemas-microsoft-com:office:word" xmlns="" targetNamespace="urn:schemas-microsoft-com:office:word">
      <xsd:element nillable="true" name="wrap">
        <xsd:complexType>
          <xsd:attribute name="type" form="unqualified" type="xsd:string"/>
        </xsd:complexType>
      </xsd:element>
      <xsd:element nillable="true" type="xsd:string" name="anchorlock"/>
    </xsd:schema>
  </Schema>
  <Schema ID="Schema3" Namespace="urn:schemas-microsoft-com:office:office">
    <xsd:schema xmlns:xsd="http://www.w3.org/2001/XMLSchema" xmlns:ns0="urn:schemas-microsoft-com:vml" xmlns:ns1="urn:schemas-microsoft-com:office:office" xmlns="" targetNamespace="urn:schemas-microsoft-com:office:office">
      <xsd:import namespace="urn:schemas-microsoft-com:vml"/>
      <xsd:element nillable="true" name="lock">
        <xsd:complexType>
          <xsd:attribute ref="ns0:ext"/>
          <xsd:attribute name="aspectratio" form="unqualified" type="xsd:string"/>
        </xsd:complexType>
      </xsd:element>
      <xsd:element nillable="true" name="shapedefaults">
        <xsd:complexType>
          <xsd:attribute ref="ns0:ext"/>
          <xsd:attribute name="spidmax" form="unqualified" type="xsd:integer"/>
        </xsd:complexType>
      </xsd:element>
      <xsd:element nillable="true" name="shapelayout">
        <xsd:complexType>
          <xsd:sequence minOccurs="0">
            <xsd:element minOccurs="0" nillable="true" name="idmap" form="qualified">
              <xsd:complexType>
                <xsd:attribute ref="ns0:ext"/>
                <xsd:attribute name="data" form="unqualified" type="xsd:integer"/>
              </xsd:complexType>
            </xsd:element>
          </xsd:sequence>
          <xsd:attribute ref="ns0:ext"/>
        </xsd:complexType>
      </xsd:element>
      <xsd:attribute name="spt" type="xsd:integer"/>
      <xsd:attribute name="preferrelative" type="xsd:string"/>
      <xsd:attribute name="extrusionok" type="xsd:string"/>
      <xsd:attribute name="connecttype" type="xsd:string"/>
      <xsd:attribute name="ole" type="xsd:string"/>
      <xsd:attribute name="title" type="xsd:string"/>
      <xsd:attribute name="spid" type="xsd:string"/>
      <xsd:attribute name="gfxdata" type="xsd:string"/>
    </xsd:schema>
  </Schema>
  <Schema ID="Schema4" Namespace="http://www.w3.org/XML/1998/namespace">
    <xsd:schema xmlns:xsd="http://www.w3.org/2001/XMLSchema" xmlns:xml="http://www.w3.org/XML/1998/namespace" xmlns="" targetNamespace="http://www.w3.org/XML/1998/namespace">
      <xsd:attribute name="space" type="xsd:string"/>
    </xsd:schema>
  </Schema>
  <Schema ID="Schema5" Namespace="http://schemas.openxmlformats.org/wordprocessingml/2006/main">
    <xsd:schema xmlns:xsd="http://www.w3.org/2001/XMLSchema" xmlns:ns0="urn:schemas-microsoft-com:vml" xmlns:ns1="urn:schemas-microsoft-com:office:office" xmlns:xml="http://www.w3.org/XML/1998/namespace" xmlns:ns3="http://schemas.openxmlformats.org/wordprocessingml/2006/main" xmlns:ns4="http://schemas.openxmlformats.org/officeDocument/2006/relationships" xmlns:ns5="http://schemas.openxmlformats.org/officeDocument/2006/math" xmlns:ns6="http://schemas.openxmlformats.org/markup-compatibility/2006" xmlns="" targetNamespace="http://schemas.openxmlformats.org/wordprocessingml/2006/main">
      <xsd:import namespace="urn:schemas-microsoft-com:vml"/>
      <xsd:import namespace="urn:schemas-microsoft-com:office:office"/>
      <xsd:import namespace="http://www.w3.org/XML/1998/namespace"/>
      <xsd:import namespace="http://schemas.openxmlformats.org/officeDocument/2006/relationships"/>
      <xsd:import namespace="http://schemas.openxmlformats.org/officeDocument/2006/math"/>
      <xsd:import namespace="http://schemas.openxmlformats.org/markup-compatibility/2006"/>
      <xsd:element nillable="true" name="document">
        <xsd:complexType>
          <xsd:sequence minOccurs="0">
            <xsd:element minOccurs="0" nillable="true" name="body" form="qualified">
              <xsd:complexType>
                <xsd:sequence minOccurs="0" maxOccurs="unbounded">
                  <xsd:element minOccurs="0" maxOccurs="unbounded" nillable="true" name="p" form="qualified">
                    <xsd:complexType>
                      <xsd:sequence minOccurs="0" maxOccurs="unbounded">
                        <xsd:element minOccurs="0" nillable="true" name="pPr" form="qualified">
                          <xsd:complexType>
                            <xsd:all>
                              <xsd:element minOccurs="0" nillable="true" name="pBdr" form="qualified">
                                <xsd:complexType>
                                  <xsd:all>
                                    <xsd:element minOccurs="0" nillable="true" name="bottom" form="qualified">
                                      <xsd:complexType>
                                        <xsd:attribute ref="ns3:val"/>
                                        <xsd:attribute ref="ns3:sz"/>
                                        <xsd:attribute ref="ns3:space"/>
                                        <xsd:attribute ref="ns3:color"/>
                                      </xsd:complexType>
                                    </xsd:element>
                                    <xsd:element minOccurs="0" nillable="true" name="top" form="qualified">
                                      <xsd:complexType>
                                        <xsd:attribute ref="ns3:val"/>
                                        <xsd:attribute ref="ns3:sz"/>
                                        <xsd:attribute ref="ns3:space"/>
                                        <xsd:attribute ref="ns3:color"/>
                                      </xsd:complexType>
                                    </xsd:element>
                                  </xsd:all>
                                </xsd:complexType>
                              </xsd:element>
                              <xsd:element minOccurs="0" nillable="true" name="spacing" form="qualified">
                                <xsd:complexType>
                                  <xsd:attribute ref="ns3:line"/>
                                  <xsd:attribute ref="ns3:lineRule"/>
                                </xsd:complexType>
                              </xsd:element>
                              <xsd:element minOccurs="0" nillable="true" name="rPr" form="qualified">
                                <xsd:complexType>
                                  <xsd:all>
                                    <xsd:element minOccurs="0" nillable="true" name="rFonts" form="qualified">
                                      <xsd:complexType>
                                        <xsd:attribute ref="ns3:ascii"/>
                                        <xsd:attribute ref="ns3:eastAsia"/>
                                        <xsd:attribute ref="ns3:hAnsi"/>
                                        <xsd:attribute ref="ns3:cs"/>
                                      </xsd:complexType>
                                    </xsd:element>
                                    <xsd:element minOccurs="0" nillable="true" type="xsd:string" name="b" form="qualified"/>
                                    <xsd:element minOccurs="0" nillable="true" type="xsd:string" name="vanish" form="qualified"/>
                                    <xsd:element minOccurs="0" nillable="true" name="sz" form="qualified">
                                      <xsd:complexType>
                                        <xsd:attribute ref="ns3:val"/>
                                      </xsd:complexType>
                                    </xsd:element>
                                    <xsd:element minOccurs="0" nillable="true" name="lang" form="qualified">
                                      <xsd:complexType>
                                        <xsd:attribute ref="ns3:eastAsia"/>
                                      </xsd:complexType>
                                    </xsd:element>
                                    <xsd:element minOccurs="0" nillable="true" name="szCs" form="qualified">
                                      <xsd:complexType>
                                        <xsd:attribute ref="ns3:val"/>
                                      </xsd:complexType>
                                    </xsd:element>
                                    <xsd:element minOccurs="0" nillable="true" name="color" form="qualified">
                                      <xsd:complexType>
                                        <xsd:attribute ref="ns3:val"/>
                                      </xsd:complexType>
                                    </xsd:element>
                                  </xsd:all>
                                </xsd:complexType>
                              </xsd:element>
                              <xsd:element minOccurs="0" nillable="true" name="jc" form="qualified">
                                <xsd:complexType>
                                  <xsd:attribute ref="ns3:val"/>
                                </xsd:complexType>
                              </xsd:element>
                              <xsd:element minOccurs="0" nillable="true" name="pStyle" form="qualified">
                                <xsd:complexType>
                                  <xsd:attribute ref="ns3:val"/>
                                </xsd:complexType>
                              </xsd:element>
                            </xsd:all>
                          </xsd:complexType>
                        </xsd:element>
                        <xsd:element minOccurs="0" maxOccurs="unbounded" nillable="true" name="r" form="qualified">
                          <xsd:complexType>
                            <xsd:all>
                              <xsd:element minOccurs="0" nillable="true" name="rPr" form="qualified">
                                <xsd:complexType>
                                  <xsd:all>
                                    <xsd:element minOccurs="0" nillable="true" name="rFonts" form="qualified">
                                      <xsd:complexType>
                                        <xsd:attribute ref="ns3:ascii"/>
                                        <xsd:attribute ref="ns3:eastAsia"/>
                                        <xsd:attribute ref="ns3:hAnsi"/>
                                        <xsd:attribute ref="ns3:cs"/>
                                      </xsd:complexType>
                                    </xsd:element>
                                    <xsd:element minOccurs="0" nillable="true" type="xsd:string" name="b" form="qualified"/>
                                    <xsd:element minOccurs="0" nillable="true" type="xsd:string" name="vanish" form="qualified"/>
                                    <xsd:element minOccurs="0" nillable="true" name="sz" form="qualified">
                                      <xsd:complexType>
                                        <xsd:attribute ref="ns3:val"/>
                                      </xsd:complexType>
                                    </xsd:element>
                                    <xsd:element minOccurs="0" nillable="true" name="lang" form="qualified">
                                      <xsd:complexType>
                                        <xsd:attribute ref="ns3:eastAsia"/>
                                      </xsd:complexType>
                                    </xsd:element>
                                    <xsd:element minOccurs="0" nillable="true" name="szCs" form="qualified">
                                      <xsd:complexType>
                                        <xsd:attribute ref="ns3:val"/>
                                      </xsd:complexType>
                                    </xsd:element>
                                    <xsd:element minOccurs="0" nillable="true" name="color" form="qualified">
                                      <xsd:complexType>
                                        <xsd:attribute ref="ns3:val"/>
                                      </xsd:complexType>
                                    </xsd:element>
                                  </xsd:all>
                                </xsd:complexType>
                              </xsd:element>
                              <xsd:element minOccurs="0" nillable="true" name="t" form="qualified">
                                <xsd:complexType>
                                  <xsd:simpleContent>
                                    <xsd:extension base="xsd:string">
                                      <xsd:attribute ref="xml:space"/>
                                    </xsd:extension>
                                  </xsd:simpleContent>
                                </xsd:complexType>
                              </xsd:element>
                              <xsd:element minOccurs="0" nillable="true" type="xsd:string" name="pict" form="qualified"/>
                              <xsd:element minOccurs="0" nillable="true" name="br" form="qualified">
                                <xsd:complexType>
                                  <xsd:attribute ref="ns3:type"/>
                                </xsd:complexType>
                              </xsd:element>
                              <xsd:element minOccurs="0" nillable="true" type="xsd:string" name="lastRenderedPageBreak" form="qualified"/>
                            </xsd:all>
                            <xsd:attribute ref="ns3:rsidRPr"/>
                            <xsd:attribute ref="ns3:rsidR"/>
                          </xsd:complexType>
                        </xsd:element>
                      </xsd:sequence>
                      <xsd:attribute ref="ns3:rsidR"/>
                      <xsd:attribute ref="ns3:rsidRPr"/>
                      <xsd:attribute ref="ns3:rsidRDefault"/>
                      <xsd:attribute ref="ns3:rsidP"/>
                    </xsd:complexType>
                  </xsd:element>
                  <xsd:element minOccurs="0" maxOccurs="unbounded" nillable="true" name="tbl" form="qualified">
                    <xsd:complexType>
                      <xsd:sequence minOccurs="0">
                        <xsd:element minOccurs="0" nillable="true" name="tblPr" form="qualified">
                          <xsd:complexType>
                            <xsd:all>
                              <xsd:element minOccurs="0" nillable="true" name="tblpPr" form="qualified">
                                <xsd:complexType>
                                  <xsd:attribute ref="ns3:leftFromText"/>
                                  <xsd:attribute ref="ns3:rightFromText"/>
                                  <xsd:attribute ref="ns3:horzAnchor"/>
                                  <xsd:attribute ref="ns3:tblpY"/>
                                </xsd:complexType>
                              </xsd:element>
                              <xsd:element minOccurs="0" nillable="true" name="tblW" form="qualified">
                                <xsd:complexType>
                                  <xsd:attribute ref="ns3:w"/>
                                  <xsd:attribute ref="ns3:type"/>
                                </xsd:complexType>
                              </xsd:element>
                              <xsd:element minOccurs="0" nillable="true" name="tblCellSpacing" form="qualified">
                                <xsd:complexType>
                                  <xsd:attribute ref="ns3:w"/>
                                  <xsd:attribute ref="ns3:type"/>
                                </xsd:complexType>
                              </xsd:element>
                              <xsd:element minOccurs="0" nillable="true" name="tblCellMar" form="qualified">
                                <xsd:complexType>
                                  <xsd:sequence minOccurs="0">
                                    <xsd:element minOccurs="0" nillable="true" name="top" form="qualified">
                                      <xsd:complexType>
                                        <xsd:attribute ref="ns3:w"/>
                                        <xsd:attribute ref="ns3:type"/>
                                      </xsd:complexType>
                                    </xsd:element>
                                    <xsd:element minOccurs="0" nillable="true" name="left" form="qualified">
                                      <xsd:complexType>
                                        <xsd:attribute ref="ns3:w"/>
                                        <xsd:attribute ref="ns3:type"/>
                                      </xsd:complexType>
                                    </xsd:element>
                                    <xsd:element minOccurs="0" nillable="true" name="bottom" form="qualified">
                                      <xsd:complexType>
                                        <xsd:attribute ref="ns3:w"/>
                                        <xsd:attribute ref="ns3:type"/>
                                      </xsd:complexType>
                                    </xsd:element>
                                    <xsd:element minOccurs="0" nillable="true" name="right" form="qualified">
                                      <xsd:complexType>
                                        <xsd:attribute ref="ns3:w"/>
                                        <xsd:attribute ref="ns3:type"/>
                                      </xsd:complexType>
                                    </xsd:element>
                                  </xsd:sequence>
                                </xsd:complexType>
                              </xsd:element>
                              <xsd:element minOccurs="0" nillable="true" name="tblLook" form="qualified">
                                <xsd:complexType>
                                  <xsd:attribute ref="ns3:val"/>
                                  <xsd:attribute ref="ns3:firstRow"/>
                                  <xsd:attribute ref="ns3:lastRow"/>
                                  <xsd:attribute ref="ns3:firstColumn"/>
                                  <xsd:attribute ref="ns3:lastColumn"/>
                                  <xsd:attribute ref="ns3:noHBand"/>
                                  <xsd:attribute ref="ns3:noVBand"/>
                                </xsd:complexType>
                              </xsd:element>
                            </xsd:all>
                          </xsd:complexType>
                        </xsd:element>
                        <xsd:element minOccurs="0" nillable="true" name="tblGrid" form="qualified">
                          <xsd:complexType>
                            <xsd:sequence minOccurs="0">
                              <xsd:element minOccurs="0" maxOccurs="unbounded" nillable="true" name="gridCol" form="qualified">
                                <xsd:complexType>
                                  <xsd:attribute ref="ns3:w"/>
                                </xsd:complexType>
                              </xsd:element>
                            </xsd:sequence>
                          </xsd:complexType>
                        </xsd:element>
                        <xsd:element minOccurs="0" maxOccurs="unbounded" nillable="true" name="tr" form="qualified">
                          <xsd:complexType>
                            <xsd:sequence minOccurs="0">
                              <xsd:element minOccurs="0" nillable="true" name="trPr" form="qualified">
                                <xsd:complexType>
                                  <xsd:sequence minOccurs="0">
                                    <xsd:element minOccurs="0" nillable="true" name="tblCellSpacing" form="qualified">
                                      <xsd:complexType>
                                        <xsd:attribute ref="ns3:w"/>
                                        <xsd:attribute ref="ns3:type"/>
                                      </xsd:complexType>
                                    </xsd:element>
                                  </xsd:sequence>
                                </xsd:complexType>
                              </xsd:element>
                              <xsd:element minOccurs="0" maxOccurs="unbounded" nillable="true" name="tc" form="qualified">
                                <xsd:complexType>
                                  <xsd:sequence minOccurs="0">
                                    <xsd:element minOccurs="0" nillable="true" name="tcPr" form="qualified">
                                      <xsd:complexType>
                                        <xsd:all>
                                          <xsd:element minOccurs="0" nillable="true" name="tcW" form="qualified">
                                            <xsd:complexType>
                                              <xsd:attribute ref="ns3:w"/>
                                              <xsd:attribute ref="ns3:type"/>
                                            </xsd:complexType>
                                          </xsd:element>
                                          <xsd:element minOccurs="0" nillable="true" name="tcBorders" form="qualified">
                                            <xsd:complexType>
                                              <xsd:sequence minOccurs="0">
                                                <xsd:element minOccurs="0" nillable="true" name="top" form="qualified">
                                                  <xsd:complexType>
                                                    <xsd:attribute ref="ns3:val"/>
                                                  </xsd:complexType>
                                                </xsd:element>
                                                <xsd:element minOccurs="0" nillable="true" name="left" form="qualified">
                                                  <xsd:complexType>
                                                    <xsd:attribute ref="ns3:val"/>
                                                  </xsd:complexType>
                                                </xsd:element>
                                                <xsd:element minOccurs="0" nillable="true" name="bottom" form="qualified">
                                                  <xsd:complexType>
                                                    <xsd:attribute ref="ns3:val"/>
                                                  </xsd:complexType>
                                                </xsd:element>
                                                <xsd:element minOccurs="0" nillable="true" name="right" form="qualified">
                                                  <xsd:complexType>
                                                    <xsd:attribute ref="ns3:val"/>
                                                  </xsd:complexType>
                                                </xsd:element>
                                              </xsd:sequence>
                                            </xsd:complexType>
                                          </xsd:element>
                                          <xsd:element minOccurs="0" nillable="true" name="shd" form="qualified">
                                            <xsd:complexType>
                                              <xsd:attribute ref="ns3:val"/>
                                              <xsd:attribute ref="ns3:color"/>
                                              <xsd:attribute ref="ns3:fill"/>
                                            </xsd:complexType>
                                          </xsd:element>
                                          <xsd:element minOccurs="0" nillable="true" name="tcMar" form="qualified">
                                            <xsd:complexType>
                                              <xsd:sequence minOccurs="0">
                                                <xsd:element minOccurs="0" nillable="true" name="top" form="qualified">
                                                  <xsd:complexType>
                                                    <xsd:attribute ref="ns3:w"/>
                                                    <xsd:attribute ref="ns3:type"/>
                                                  </xsd:complexType>
                                                </xsd:element>
                                                <xsd:element minOccurs="0" nillable="true" name="left" form="qualified">
                                                  <xsd:complexType>
                                                    <xsd:attribute ref="ns3:w"/>
                                                    <xsd:attribute ref="ns3:type"/>
                                                  </xsd:complexType>
                                                </xsd:element>
                                                <xsd:element minOccurs="0" nillable="true" name="bottom" form="qualified">
                                                  <xsd:complexType>
                                                    <xsd:attribute ref="ns3:w"/>
                                                    <xsd:attribute ref="ns3:type"/>
                                                  </xsd:complexType>
                                                </xsd:element>
                                                <xsd:element minOccurs="0" nillable="true" name="right" form="qualified">
                                                  <xsd:complexType>
                                                    <xsd:attribute ref="ns3:w"/>
                                                    <xsd:attribute ref="ns3:type"/>
                                                  </xsd:complexType>
                                                </xsd:element>
                                              </xsd:sequence>
                                            </xsd:complexType>
                                          </xsd:element>
                                          <xsd:element minOccurs="0" nillable="true" name="vAlign" form="qualified">
                                            <xsd:complexType>
                                              <xsd:attribute ref="ns3:val"/>
                                            </xsd:complexType>
                                          </xsd:element>
                                          <xsd:element minOccurs="0" nillable="true" type="xsd:string" name="hideMark" form="qualified"/>
                                          <xsd:element minOccurs="0" nillable="true" type="xsd:string" name="noWrap" form="qualified"/>
                                        </xsd:all>
                                      </xsd:complexType>
                                    </xsd:element>
                                    <xsd:element minOccurs="0" nillable="true" name="p" form="qualified">
                                      <xsd:complexType>
                                        <xsd:sequence minOccurs="0" maxOccurs="unbounded">
                                          <xsd:element minOccurs="0" nillable="true" name="pPr" form="qualified">
                                            <xsd:complexType>
                                              <xsd:sequence minOccurs="0">
                                                <xsd:element minOccurs="0" nillable="true" name="spacing" form="qualified">
                                                  <xsd:complexType>
                                                    <xsd:attribute ref="ns3:line"/>
                                                    <xsd:attribute ref="ns3:lineRule"/>
                                                  </xsd:complexType>
                                                </xsd:element>
                                                <xsd:element minOccurs="0" nillable="true" name="rPr" form="qualified">
                                                  <xsd:complexType>
                                                    <xsd:sequence minOccurs="0">
                                                      <xsd:element minOccurs="0" nillable="true" name="rFonts" form="qualified">
                                                        <xsd:complexType>
                                                          <xsd:attribute ref="ns3:eastAsia"/>
                                                        </xsd:complexType>
                                                      </xsd:element>
                                                      <xsd:element minOccurs="0" nillable="true" name="color" form="qualified">
                                                        <xsd:complexType>
                                                          <xsd:attribute ref="ns3:val"/>
                                                        </xsd:complexType>
                                                      </xsd:element>
                                                      <xsd:element minOccurs="0" nillable="true" name="sz" form="qualified">
                                                        <xsd:complexType>
                                                          <xsd:attribute ref="ns3:val"/>
                                                        </xsd:complexType>
                                                      </xsd:element>
                                                      <xsd:element minOccurs="0" nillable="true" name="szCs" form="qualified">
                                                        <xsd:complexType>
                                                          <xsd:attribute ref="ns3:val"/>
                                                        </xsd:complexType>
                                                      </xsd:element>
                                                      <xsd:element minOccurs="0" nillable="true" name="lang" form="qualified">
                                                        <xsd:complexType>
                                                          <xsd:attribute ref="ns3:eastAsia"/>
                                                        </xsd:complexType>
                                                      </xsd:element>
                                                    </xsd:sequence>
                                                  </xsd:complexType>
                                                </xsd:element>
                                              </xsd:sequence>
                                            </xsd:complexType>
                                          </xsd:element>
                                          <xsd:element minOccurs="0" nillable="true" name="bookmarkStart" form="qualified">
                                            <xsd:complexType>
                                              <xsd:attribute ref="ns3:id"/>
                                              <xsd:attribute ref="ns3:name"/>
                                            </xsd:complexType>
                                          </xsd:element>
                                          <xsd:element minOccurs="0" nillable="true" name="bookmarkEnd" form="qualified">
                                            <xsd:complexType>
                                              <xsd:attribute ref="ns3:id"/>
                                            </xsd:complexType>
                                          </xsd:element>
                                          <xsd:element minOccurs="0" maxOccurs="unbounded" nillable="true" name="r" form="qualified">
                                            <xsd:complexType>
                                              <xsd:all>
                                                <xsd:element minOccurs="0" nillable="true" name="rPr" form="qualified">
                                                  <xsd:complexType>
                                                    <xsd:all>
                                                      <xsd:element minOccurs="0" nillable="true" name="rFonts" form="qualified">
                                                        <xsd:complexType>
                                                          <xsd:attribute ref="ns3:eastAsia"/>
                                                        </xsd:complexType>
                                                      </xsd:element>
                                                      <xsd:element minOccurs="0" nillable="true" name="color" form="qualified">
                                                        <xsd:complexType>
                                                          <xsd:attribute ref="ns3:val"/>
                                                        </xsd:complexType>
                                                      </xsd:element>
                                                      <xsd:element minOccurs="0" nillable="true" name="sz" form="qualified">
                                                        <xsd:complexType>
                                                          <xsd:attribute ref="ns3:val"/>
                                                        </xsd:complexType>
                                                      </xsd:element>
                                                      <xsd:element minOccurs="0" nillable="true" name="szCs" form="qualified">
                                                        <xsd:complexType>
                                                          <xsd:attribute ref="ns3:val"/>
                                                        </xsd:complexType>
                                                      </xsd:element>
                                                      <xsd:element minOccurs="0" nillable="true" name="lang" form="qualified">
                                                        <xsd:complexType>
                                                          <xsd:attribute ref="ns3:eastAsia"/>
                                                        </xsd:complexType>
                                                      </xsd:element>
                                                      <xsd:element minOccurs="0" nillable="true" type="xsd:string" name="noProof" form="qualified"/>
                                                      <xsd:element minOccurs="0" nillable="true" type="xsd:string" name="b" form="qualified"/>
                                                      <xsd:element minOccurs="0" nillable="true" type="xsd:string" name="bCs" form="qualified"/>
                                                    </xsd:all>
                                                  </xsd:complexType>
                                                </xsd:element>
                                                <xsd:element minOccurs="0" nillable="true" name="t" form="qualified">
                                                  <xsd:complexType>
                                                    <xsd:simpleContent>
                                                      <xsd:extension base="xsd:string">
                                                        <xsd:attribute ref="xml:space"/>
                                                      </xsd:extension>
                                                    </xsd:simpleContent>
                                                  </xsd:complexType>
                                                </xsd:element>
                                                <xsd:element minOccurs="0" nillable="true" name="object" form="qualified">
                                                  <xsd:complexType>
                                                    <xsd:all>
                                                      <xsd:element minOccurs="0" ref="ns0:shapetype"/>
                                                      <xsd:element minOccurs="0" ref="ns0:shape"/>
                                                      <xsd:element minOccurs="0" nillable="true" name="control" form="qualified">
                                                        <xsd:complexType>
                                                          <xsd:attribute ref="ns4:id"/>
                                                          <xsd:attribute ref="ns3:name"/>
                                                          <xsd:attribute ref="ns3:shapeid"/>
                                                        </xsd:complexType>
                                                      </xsd:element>
                                                    </xsd:all>
                                                    <xsd:attribute ref="ns3:dxaOrig"/>
                                                    <xsd:attribute ref="ns3:dyaOrig"/>
                                                  </xsd:complexType>
                                                </xsd:element>
                                                <xsd:element minOccurs="0" nillable="true" type="xsd:string" name="br" form="qualified"/>
                                                <xsd:element minOccurs="0" nillable="true" name="pict" form="qualified">
                                                  <xsd:complexType>
                                                    <xsd:sequence minOccurs="0">
                                                      <xsd:element minOccurs="0" ref="ns0:rect"/>
                                                    </xsd:sequence>
                                                  </xsd:complexType>
                                                </xsd:element>
                                                <xsd:element minOccurs="0" nillable="true" type="xsd:string" name="lastRenderedPageBreak" form="qualified"/>
                                              </xsd:all>
                                              <xsd:attribute ref="ns3:rsidRPr"/>
                                            </xsd:complexType>
                                          </xsd:element>
                                        </xsd:sequence>
                                        <xsd:attribute ref="ns3:rsidR"/>
                                        <xsd:attribute ref="ns3:rsidRPr"/>
                                        <xsd:attribute ref="ns3:rsidRDefault"/>
                                        <xsd:attribute ref="ns3:rsidP"/>
                                      </xsd:complexType>
                                    </xsd:element>
                                  </xsd:sequence>
                                </xsd:complexType>
                              </xsd:element>
                            </xsd:sequence>
                            <xsd:attribute ref="ns3:rsidR"/>
                            <xsd:attribute ref="ns3:rsidRPr"/>
                            <xsd:attribute ref="ns3:rsidTr"/>
                          </xsd:complexType>
                        </xsd:element>
                      </xsd:sequence>
                    </xsd:complexType>
                  </xsd:element>
                  <xsd:element minOccurs="0" nillable="true" name="sectPr" form="qualified">
                    <xsd:complexType>
                      <xsd:sequence minOccurs="0">
                        <xsd:element minOccurs="0" nillable="true" name="pgSz" form="qualified">
                          <xsd:complexType>
                            <xsd:attribute ref="ns3:w"/>
                            <xsd:attribute ref="ns3:h"/>
                          </xsd:complexType>
                        </xsd:element>
                        <xsd:element minOccurs="0" nillable="true" name="pgMar" form="qualified">
                          <xsd:complexType>
                            <xsd:attribute ref="ns3:top"/>
                            <xsd:attribute ref="ns3:right"/>
                            <xsd:attribute ref="ns3:bottom"/>
                            <xsd:attribute ref="ns3:left"/>
                            <xsd:attribute ref="ns3:header"/>
                            <xsd:attribute ref="ns3:footer"/>
                            <xsd:attribute ref="ns3:gutter"/>
                          </xsd:complexType>
                        </xsd:element>
                        <xsd:element minOccurs="0" nillable="true" name="cols" form="qualified">
                          <xsd:complexType>
                            <xsd:attribute ref="ns3:space"/>
                          </xsd:complexType>
                        </xsd:element>
                        <xsd:element minOccurs="0" nillable="true" name="docGrid" form="qualified">
                          <xsd:complexType>
                            <xsd:attribute ref="ns3:linePitch"/>
                          </xsd:complexType>
                        </xsd:element>
                      </xsd:sequence>
                      <xsd:attribute ref="ns3:rsidR"/>
                    </xsd:complexType>
                  </xsd:element>
                </xsd:sequence>
              </xsd:complexType>
            </xsd:element>
          </xsd:sequence>
          <xsd:attribute ref="ns6:Ignorable"/>
        </xsd:complexType>
      </xsd:element>
      <xsd:element nillable="true" name="settings">
        <xsd:complexType>
          <xsd:sequence minOccurs="0">
            <xsd:element minOccurs="0" nillable="true" name="zoom" form="qualified">
              <xsd:complexType>
                <xsd:attribute ref="ns3:percent"/>
              </xsd:complexType>
            </xsd:element>
            <xsd:element minOccurs="0" nillable="true" type="xsd:string" name="doNotTrackMoves" form="qualified"/>
            <xsd:element minOccurs="0" nillable="true" name="defaultTabStop" form="qualified">
              <xsd:complexType>
                <xsd:attribute ref="ns3:val"/>
              </xsd:complexType>
            </xsd:element>
            <xsd:element minOccurs="0" nillable="true" name="hyphenationZone" form="qualified">
              <xsd:complexType>
                <xsd:attribute ref="ns3:val"/>
              </xsd:complexType>
            </xsd:element>
            <xsd:element minOccurs="0" nillable="true" name="characterSpacingControl" form="qualified">
              <xsd:complexType>
                <xsd:attribute ref="ns3:val"/>
              </xsd:complexType>
            </xsd:element>
            <xsd:element minOccurs="0" nillable="true" name="compat" form="qualified">
              <xsd:complexType>
                <xsd:sequence minOccurs="0">
                  <xsd:element minOccurs="0" nillable="true" type="xsd:string" name="useNormalStyleForList" form="qualified"/>
                  <xsd:element minOccurs="0" nillable="true" type="xsd:string" name="doNotUseIndentAsNumberingTabStop" form="qualified"/>
                  <xsd:element minOccurs="0" nillable="true" type="xsd:string" name="useAltKinsokuLineBreakRules" form="qualified"/>
                  <xsd:element minOccurs="0" nillable="true" type="xsd:string" name="allowSpaceOfSameStyleInTable" form="qualified"/>
                  <xsd:element minOccurs="0" nillable="true" type="xsd:string" name="doNotSuppressIndentation" form="qualified"/>
                  <xsd:element minOccurs="0" nillable="true" type="xsd:string" name="doNotAutofitConstrainedTables" form="qualified"/>
                  <xsd:element minOccurs="0" nillable="true" type="xsd:string" name="autofitToFirstFixedWidthCell" form="qualified"/>
                  <xsd:element minOccurs="0" nillable="true" type="xsd:string" name="displayHangulFixedWidth" form="qualified"/>
                  <xsd:element minOccurs="0" nillable="true" type="xsd:string" name="splitPgBreakAndParaMark" form="qualified"/>
                  <xsd:element minOccurs="0" nillable="true" type="xsd:string" name="doNotVertAlignCellWithSp" form="qualified"/>
                  <xsd:element minOccurs="0" nillable="true" type="xsd:string" name="doNotBreakConstrainedForcedTable" form="qualified"/>
                  <xsd:element minOccurs="0" nillable="true" type="xsd:string" name="doNotVertAlignInTxbx" form="qualified"/>
                  <xsd:element minOccurs="0" nillable="true" type="xsd:string" name="useAnsiKerningPairs" form="qualified"/>
                  <xsd:element minOccurs="0" nillable="true" type="xsd:string" name="cachedColBalance" form="qualified"/>
                  <xsd:element minOccurs="0" nillable="true" name="compatSetting" form="qualified">
                    <xsd:complexType>
                      <xsd:attribute ref="ns3:name"/>
                      <xsd:attribute ref="ns3:uri"/>
                      <xsd:attribute ref="ns3:val"/>
                    </xsd:complexType>
                  </xsd:element>
                </xsd:sequence>
              </xsd:complexType>
            </xsd:element>
            <xsd:element minOccurs="0" nillable="true" name="rsids" form="qualified">
              <xsd:complexType>
                <xsd:sequence minOccurs="0">
                  <xsd:element minOccurs="0" nillable="true" name="rsidRoot" form="qualified">
                    <xsd:complexType>
                      <xsd:attribute ref="ns3:val"/>
                    </xsd:complexType>
                  </xsd:element>
                  <xsd:element minOccurs="0" maxOccurs="unbounded" nillable="true" name="rsid" form="qualified">
                    <xsd:complexType>
                      <xsd:attribute ref="ns3:val"/>
                    </xsd:complexType>
                  </xsd:element>
                </xsd:sequence>
              </xsd:complexType>
            </xsd:element>
            <xsd:element minOccurs="0" ref="ns5:mathPr"/>
            <xsd:element minOccurs="0" nillable="true" name="themeFontLang" form="qualified">
              <xsd:complexType>
                <xsd:attribute ref="ns3:val"/>
              </xsd:complexType>
            </xsd:element>
            <xsd:element minOccurs="0" nillable="true" name="clrSchemeMapping" form="qualified">
              <xsd:complexType>
                <xsd:attribute ref="ns3:bg1"/>
                <xsd:attribute ref="ns3:t1"/>
                <xsd:attribute ref="ns3:bg2"/>
                <xsd:attribute ref="ns3:t2"/>
                <xsd:attribute ref="ns3:accent1"/>
                <xsd:attribute ref="ns3:accent2"/>
                <xsd:attribute ref="ns3:accent3"/>
                <xsd:attribute ref="ns3:accent4"/>
                <xsd:attribute ref="ns3:accent5"/>
                <xsd:attribute ref="ns3:accent6"/>
                <xsd:attribute ref="ns3:hyperlink"/>
                <xsd:attribute ref="ns3:followedHyperlink"/>
              </xsd:complexType>
            </xsd:element>
            <xsd:element minOccurs="0" nillable="true" name="shapeDefaults" form="qualified">
              <xsd:complexType>
                <xsd:sequence minOccurs="0">
                  <xsd:element minOccurs="0" ref="ns1:shapedefaults"/>
                  <xsd:element minOccurs="0" ref="ns1:shapelayout"/>
                </xsd:sequence>
              </xsd:complexType>
            </xsd:element>
            <xsd:element minOccurs="0" nillable="true" name="decimalSymbol" form="qualified">
              <xsd:complexType>
                <xsd:attribute ref="ns3:val"/>
              </xsd:complexType>
            </xsd:element>
            <xsd:element minOccurs="0" nillable="true" name="listSeparator" form="qualified">
              <xsd:complexType>
                <xsd:attribute ref="ns3:val"/>
              </xsd:complexType>
            </xsd:element>
          </xsd:sequence>
          <xsd:attribute ref="ns6:Ignorable"/>
        </xsd:complexType>
      </xsd:element>
      <xsd:element nillable="true" name="webSettings">
        <xsd:complexType>
          <xsd:sequence minOccurs="0">
            <xsd:element minOccurs="0" nillable="true" name="divs" form="qualified">
              <xsd:complexType>
                <xsd:sequence minOccurs="0">
                  <xsd:element minOccurs="0" maxOccurs="unbounded" nillable="true" name="div" form="qualified">
                    <xsd:complexType>
                      <xsd:sequence minOccurs="0">
                        <xsd:element minOccurs="0" nillable="true" name="bodyDiv" form="qualified">
                          <xsd:complexType>
                            <xsd:attribute ref="ns3:val"/>
                          </xsd:complexType>
                        </xsd:element>
                        <xsd:element minOccurs="0" nillable="true" name="marLeft" form="qualified">
                          <xsd:complexType>
                            <xsd:attribute ref="ns3:val"/>
                          </xsd:complexType>
                        </xsd:element>
                        <xsd:element minOccurs="0" nillable="true" name="marRight" form="qualified">
                          <xsd:complexType>
                            <xsd:attribute ref="ns3:val"/>
                          </xsd:complexType>
                        </xsd:element>
                        <xsd:element minOccurs="0" nillable="true" name="marTop" form="qualified">
                          <xsd:complexType>
                            <xsd:attribute ref="ns3:val"/>
                          </xsd:complexType>
                        </xsd:element>
                        <xsd:element minOccurs="0" nillable="true" name="marBottom" form="qualified">
                          <xsd:complexType>
                            <xsd:attribute ref="ns3:val"/>
                          </xsd:complexType>
                        </xsd:element>
                        <xsd:element minOccurs="0" nillable="true" name="divBdr" form="qualified">
                          <xsd:complexType>
                            <xsd:sequence minOccurs="0">
                              <xsd:element minOccurs="0" nillable="true" name="top" form="qualified">
                                <xsd:complexType>
                                  <xsd:attribute ref="ns3:val"/>
                                  <xsd:attribute ref="ns3:sz"/>
                                  <xsd:attribute ref="ns3:space"/>
                                  <xsd:attribute ref="ns3:color"/>
                                </xsd:complexType>
                              </xsd:element>
                              <xsd:element minOccurs="0" nillable="true" name="left" form="qualified">
                                <xsd:complexType>
                                  <xsd:attribute ref="ns3:val"/>
                                  <xsd:attribute ref="ns3:sz"/>
                                  <xsd:attribute ref="ns3:space"/>
                                  <xsd:attribute ref="ns3:color"/>
                                </xsd:complexType>
                              </xsd:element>
                              <xsd:element minOccurs="0" nillable="true" name="bottom" form="qualified">
                                <xsd:complexType>
                                  <xsd:attribute ref="ns3:val"/>
                                  <xsd:attribute ref="ns3:sz"/>
                                  <xsd:attribute ref="ns3:space"/>
                                  <xsd:attribute ref="ns3:color"/>
                                </xsd:complexType>
                              </xsd:element>
                              <xsd:element minOccurs="0" nillable="true" name="right" form="qualified">
                                <xsd:complexType>
                                  <xsd:attribute ref="ns3:val"/>
                                  <xsd:attribute ref="ns3:sz"/>
                                  <xsd:attribute ref="ns3:space"/>
                                  <xsd:attribute ref="ns3:color"/>
                                </xsd:complexType>
                              </xsd:element>
                            </xsd:sequence>
                          </xsd:complexType>
                        </xsd:element>
                      </xsd:sequence>
                      <xsd:attribute ref="ns3:id"/>
                    </xsd:complexType>
                  </xsd:element>
                </xsd:sequence>
              </xsd:complexType>
            </xsd:element>
            <xsd:element minOccurs="0" nillable="true" type="xsd:string" name="optimizeForBrowser" form="qualified"/>
            <xsd:element minOccurs="0" nillable="true" type="xsd:string" name="allowPNG" form="qualified"/>
          </xsd:sequence>
          <xsd:attribute ref="ns6:Ignorable"/>
        </xsd:complexType>
      </xsd:element>
      <xsd:element nillable="true" name="fonts">
        <xsd:complexType>
          <xsd:sequence minOccurs="0">
            <xsd:element minOccurs="0" maxOccurs="unbounded" nillable="true" name="font" form="qualified">
              <xsd:complexType>
                <xsd:sequence minOccurs="0">
                  <xsd:element minOccurs="0" nillable="true" name="panose1" form="qualified">
                    <xsd:complexType>
                      <xsd:attribute ref="ns3:val"/>
                    </xsd:complexType>
                  </xsd:element>
                  <xsd:element minOccurs="0" nillable="true" name="charset" form="qualified">
                    <xsd:complexType>
                      <xsd:attribute ref="ns3:val"/>
                    </xsd:complexType>
                  </xsd:element>
                  <xsd:element minOccurs="0" nillable="true" name="family" form="qualified">
                    <xsd:complexType>
                      <xsd:attribute ref="ns3:val"/>
                    </xsd:complexType>
                  </xsd:element>
                  <xsd:element minOccurs="0" nillable="true" name="pitch" form="qualified">
                    <xsd:complexType>
                      <xsd:attribute ref="ns3:val"/>
                    </xsd:complexType>
                  </xsd:element>
                  <xsd:element minOccurs="0" nillable="true" name="sig" form="qualified">
                    <xsd:complexType>
                      <xsd:attribute ref="ns3:usb0"/>
                      <xsd:attribute ref="ns3:usb1"/>
                      <xsd:attribute ref="ns3:usb2"/>
                      <xsd:attribute ref="ns3:usb3"/>
                      <xsd:attribute ref="ns3:csb0"/>
                      <xsd:attribute ref="ns3:csb1"/>
                    </xsd:complexType>
                  </xsd:element>
                </xsd:sequence>
                <xsd:attribute ref="ns3:name"/>
              </xsd:complexType>
            </xsd:element>
          </xsd:sequence>
          <xsd:attribute ref="ns6:Ignorable"/>
        </xsd:complexType>
      </xsd:element>
      <xsd:element nillable="true" name="styles">
        <xsd:complexType>
          <xsd:sequence minOccurs="0">
            <xsd:element minOccurs="0" nillable="true" name="docDefaults" form="qualified">
              <xsd:complexType>
                <xsd:sequence minOccurs="0">
                  <xsd:element minOccurs="0" nillable="true" name="rPrDefault" form="qualified">
                    <xsd:complexType>
                      <xsd:sequence minOccurs="0">
                        <xsd:element minOccurs="0" nillable="true" name="rPr" form="qualified">
                          <xsd:complexType>
                            <xsd:sequence minOccurs="0">
                              <xsd:element minOccurs="0" nillable="true" name="rFonts" form="qualified">
                                <xsd:complexType>
                                  <xsd:attribute ref="ns3:ascii"/>
                                  <xsd:attribute ref="ns3:eastAsia"/>
                                  <xsd:attribute ref="ns3:hAnsi"/>
                                  <xsd:attribute ref="ns3:cs"/>
                                </xsd:complexType>
                              </xsd:element>
                              <xsd:element minOccurs="0" nillable="true" name="lang" form="qualified">
                                <xsd:complexType>
                                  <xsd:attribute ref="ns3:val"/>
                                  <xsd:attribute ref="ns3:eastAsia"/>
                                  <xsd:attribute ref="ns3:bidi"/>
                                </xsd:complexType>
                              </xsd:element>
                            </xsd:sequence>
                          </xsd:complexType>
                        </xsd:element>
                      </xsd:sequence>
                    </xsd:complexType>
                  </xsd:element>
                  <xsd:element minOccurs="0" nillable="true" type="xsd:string" name="pPrDefault" form="qualified"/>
                </xsd:sequence>
              </xsd:complexType>
            </xsd:element>
            <xsd:element minOccurs="0" nillable="true" name="latentStyles" form="qualified">
              <xsd:complexType>
                <xsd:sequence minOccurs="0">
                  <xsd:element minOccurs="0" maxOccurs="unbounded" nillable="true" name="lsdException" form="qualified">
                    <xsd:complexType>
                      <xsd:attribute ref="ns3:name"/>
                      <xsd:attribute ref="ns3:semiHidden"/>
                      <xsd:attribute ref="ns3:uiPriority"/>
                      <xsd:attribute ref="ns3:unhideWhenUsed"/>
                      <xsd:attribute ref="ns3:qFormat"/>
                    </xsd:complexType>
                  </xsd:element>
                </xsd:sequence>
                <xsd:attribute ref="ns3:defLockedState"/>
                <xsd:attribute ref="ns3:defUIPriority"/>
                <xsd:attribute ref="ns3:defSemiHidden"/>
                <xsd:attribute ref="ns3:defUnhideWhenUsed"/>
                <xsd:attribute ref="ns3:defQFormat"/>
                <xsd:attribute ref="ns3:count"/>
              </xsd:complexType>
            </xsd:element>
            <xsd:element minOccurs="0" maxOccurs="unbounded" nillable="true" name="style" form="qualified">
              <xsd:complexType>
                <xsd:all>
                  <xsd:element minOccurs="0" nillable="true" name="name" form="qualified">
                    <xsd:complexType>
                      <xsd:attribute ref="ns3:val"/>
                    </xsd:complexType>
                  </xsd:element>
                  <xsd:element minOccurs="0" nillable="true" type="xsd:string" name="qFormat" form="qualified"/>
                  <xsd:element minOccurs="0" nillable="true" name="rsid" form="qualified">
                    <xsd:complexType>
                      <xsd:attribute ref="ns3:val"/>
                    </xsd:complexType>
                  </xsd:element>
                  <xsd:element minOccurs="0" nillable="true" name="pPr" form="qualified">
                    <xsd:complexType>
                      <xsd:all>
                        <xsd:element minOccurs="0" nillable="true" name="spacing" form="qualified">
                          <xsd:complexType>
                            <xsd:attribute ref="ns3:line"/>
                            <xsd:attribute ref="ns3:lineRule"/>
                          </xsd:complexType>
                        </xsd:element>
                        <xsd:element minOccurs="0" nillable="true" name="pBdr" form="qualified">
                          <xsd:complexType>
                            <xsd:sequence minOccurs="0">
                              <xsd:element minOccurs="0" nillable="true" name="bottom" form="qualified">
                                <xsd:complexType>
                                  <xsd:attribute ref="ns3:val"/>
                                  <xsd:attribute ref="ns3:sz"/>
                                  <xsd:attribute ref="ns3:space"/>
                                  <xsd:attribute ref="ns3:color"/>
                                </xsd:complexType>
                              </xsd:element>
                            </xsd:sequence>
                          </xsd:complexType>
                        </xsd:element>
                        <xsd:element minOccurs="0" nillable="true" name="jc" form="qualified">
                          <xsd:complexType>
                            <xsd:attribute ref="ns3:val"/>
                          </xsd:complexType>
                        </xsd:element>
                      </xsd:all>
                    </xsd:complexType>
                  </xsd:element>
                  <xsd:element minOccurs="0" nillable="true" name="rPr" form="qualified">
                    <xsd:complexType>
                      <xsd:all>
                        <xsd:element minOccurs="0" nillable="true" name="sz" form="qualified">
                          <xsd:complexType>
                            <xsd:attribute ref="ns3:val"/>
                          </xsd:complexType>
                        </xsd:element>
                        <xsd:element minOccurs="0" nillable="true" name="szCs" form="qualified">
                          <xsd:complexType>
                            <xsd:attribute ref="ns3:val"/>
                          </xsd:complexType>
                        </xsd:element>
                        <xsd:element minOccurs="0" nillable="true" name="lang" form="qualified">
                          <xsd:complexType>
                            <xsd:attribute ref="ns3:eastAsia"/>
                          </xsd:complexType>
                        </xsd:element>
                        <xsd:element minOccurs="0" nillable="true" name="rFonts" form="qualified">
                          <xsd:complexType>
                            <xsd:attribute ref="ns3:ascii"/>
                            <xsd:attribute ref="ns3:hAnsi"/>
                            <xsd:attribute ref="ns3:cs"/>
                            <xsd:attribute ref="ns3:eastAsia"/>
                          </xsd:complexType>
                        </xsd:element>
                        <xsd:element minOccurs="0" nillable="true" type="xsd:string" name="vanish" form="qualified"/>
                      </xsd:all>
                    </xsd:complexType>
                  </xsd:element>
                  <xsd:element minOccurs="0" nillable="true" name="uiPriority" form="qualified">
                    <xsd:complexType>
                      <xsd:attribute ref="ns3:val"/>
                    </xsd:complexType>
                  </xsd:element>
                  <xsd:element minOccurs="0" nillable="true" type="xsd:string" name="semiHidden" form="qualified"/>
                  <xsd:element minOccurs="0" nillable="true" type="xsd:string" name="unhideWhenUsed" form="qualified"/>
                  <xsd:element minOccurs="0" nillable="true" name="tblPr" form="qualified">
                    <xsd:complexType>
                      <xsd:sequence minOccurs="0">
                        <xsd:element minOccurs="0" nillable="true" name="tblInd" form="qualified">
                          <xsd:complexType>
                            <xsd:attribute ref="ns3:w"/>
                            <xsd:attribute ref="ns3:type"/>
                          </xsd:complexType>
                        </xsd:element>
                        <xsd:element minOccurs="0" nillable="true" name="tblCellMar" form="qualified">
                          <xsd:complexType>
                            <xsd:sequence minOccurs="0">
                              <xsd:element minOccurs="0" nillable="true" name="top" form="qualified">
                                <xsd:complexType>
                                  <xsd:attribute ref="ns3:w"/>
                                  <xsd:attribute ref="ns3:type"/>
                                </xsd:complexType>
                              </xsd:element>
                              <xsd:element minOccurs="0" nillable="true" name="left" form="qualified">
                                <xsd:complexType>
                                  <xsd:attribute ref="ns3:w"/>
                                  <xsd:attribute ref="ns3:type"/>
                                </xsd:complexType>
                              </xsd:element>
                              <xsd:element minOccurs="0" nillable="true" name="bottom" form="qualified">
                                <xsd:complexType>
                                  <xsd:attribute ref="ns3:w"/>
                                  <xsd:attribute ref="ns3:type"/>
                                </xsd:complexType>
                              </xsd:element>
                              <xsd:element minOccurs="0" nillable="true" name="right" form="qualified">
                                <xsd:complexType>
                                  <xsd:attribute ref="ns3:w"/>
                                  <xsd:attribute ref="ns3:type"/>
                                </xsd:complexType>
                              </xsd:element>
                            </xsd:sequence>
                          </xsd:complexType>
                        </xsd:element>
                      </xsd:sequence>
                    </xsd:complexType>
                  </xsd:element>
                  <xsd:element minOccurs="0" nillable="true" name="trPr" form="qualified">
                    <xsd:complexType>
                      <xsd:sequence minOccurs="0">
                        <xsd:element minOccurs="0" nillable="true" type="xsd:string" name="hidden" form="qualified"/>
                      </xsd:sequence>
                    </xsd:complexType>
                  </xsd:element>
                  <xsd:element minOccurs="0" nillable="true" name="basedOn" form="qualified">
                    <xsd:complexType>
                      <xsd:attribute ref="ns3:val"/>
                    </xsd:complexType>
                  </xsd:element>
                  <xsd:element minOccurs="0" nillable="true" name="link" form="qualified">
                    <xsd:complexType>
                      <xsd:attribute ref="ns3:val"/>
                    </xsd:complexType>
                  </xsd:element>
                  <xsd:element minOccurs="0" nillable="true" name="next" form="qualified">
                    <xsd:complexType>
                      <xsd:attribute ref="ns3:val"/>
                    </xsd:complexType>
                  </xsd:element>
                  <xsd:element minOccurs="0" nillable="true" type="xsd:string" name="hidden" form="qualified"/>
                </xsd:all>
                <xsd:attribute ref="ns3:type"/>
                <xsd:attribute ref="ns3:default"/>
                <xsd:attribute ref="ns3:styleId"/>
                <xsd:attribute ref="ns3:customStyle"/>
              </xsd:complexType>
            </xsd:element>
          </xsd:sequence>
          <xsd:attribute ref="ns6:Ignorable"/>
        </xsd:complexType>
      </xsd:element>
      <xsd:attribute name="rsidR" type="xsd:string"/>
      <xsd:attribute name="rsidRPr" type="xsd:string"/>
      <xsd:attribute name="rsidRDefault" type="xsd:string"/>
      <xsd:attribute name="rsidP" type="xsd:string"/>
      <xsd:attribute name="val" type="xsd:string"/>
      <xsd:attribute name="sz" type="xsd:integer"/>
      <xsd:attribute name="space" type="xsd:integer"/>
      <xsd:attribute name="color" type="xsd:string"/>
      <xsd:attribute name="line" type="xsd:integer"/>
      <xsd:attribute name="lineRule" type="xsd:string"/>
      <xsd:attribute name="ascii" type="xsd:string"/>
      <xsd:attribute name="eastAsia" type="xsd:string"/>
      <xsd:attribute name="hAnsi" type="xsd:string"/>
      <xsd:attribute name="cs" type="xsd:string"/>
      <xsd:attribute name="leftFromText" type="xsd:integer"/>
      <xsd:attribute name="rightFromText" type="xsd:integer"/>
      <xsd:attribute name="horzAnchor" type="xsd:string"/>
      <xsd:attribute name="tblpY" type="xsd:integer"/>
      <xsd:attribute name="w" type="xsd:integer"/>
      <xsd:attribute name="type" type="xsd:string"/>
      <xsd:attribute name="firstRow" type="xsd:integer"/>
      <xsd:attribute name="lastRow" type="xsd:integer"/>
      <xsd:attribute name="firstColumn" type="xsd:integer"/>
      <xsd:attribute name="lastColumn" type="xsd:integer"/>
      <xsd:attribute name="noHBand" type="xsd:integer"/>
      <xsd:attribute name="noVBand" type="xsd:integer"/>
      <xsd:attribute name="rsidTr" type="xsd:string"/>
      <xsd:attribute name="fill" type="xsd:string"/>
      <xsd:attribute name="id" type="xsd:integer"/>
      <xsd:attribute name="name" type="xsd:string"/>
      <xsd:attribute name="dxaOrig" type="xsd:integer"/>
      <xsd:attribute name="dyaOrig" type="xsd:integer"/>
      <xsd:attribute name="shapeid" type="xsd:string"/>
      <xsd:attribute name="h" type="xsd:integer"/>
      <xsd:attribute name="top" type="xsd:integer"/>
      <xsd:attribute name="right" type="xsd:integer"/>
      <xsd:attribute name="bottom" type="xsd:integer"/>
      <xsd:attribute name="left" type="xsd:integer"/>
      <xsd:attribute name="header" type="xsd:integer"/>
      <xsd:attribute name="footer" type="xsd:integer"/>
      <xsd:attribute name="gutter" type="xsd:integer"/>
      <xsd:attribute name="linePitch" type="xsd:integer"/>
      <xsd:attribute name="percent" type="xsd:integer"/>
      <xsd:attribute name="uri" type="xsd:anyURI"/>
      <xsd:attribute name="bg1" type="xsd:string"/>
      <xsd:attribute name="t1" type="xsd:string"/>
      <xsd:attribute name="bg2" type="xsd:string"/>
      <xsd:attribute name="t2" type="xsd:string"/>
      <xsd:attribute name="accent1" type="xsd:string"/>
      <xsd:attribute name="accent2" type="xsd:string"/>
      <xsd:attribute name="accent3" type="xsd:string"/>
      <xsd:attribute name="accent4" type="xsd:string"/>
      <xsd:attribute name="accent5" type="xsd:string"/>
      <xsd:attribute name="accent6" type="xsd:string"/>
      <xsd:attribute name="hyperlink" type="xsd:string"/>
      <xsd:attribute name="followedHyperlink" type="xsd:string"/>
      <xsd:attribute name="usb0" type="xsd:string"/>
      <xsd:attribute name="usb1" type="xsd:string"/>
      <xsd:attribute name="usb2" type="xsd:integer"/>
      <xsd:attribute name="usb3" type="xsd:integer"/>
      <xsd:attribute name="csb0" type="xsd:string"/>
      <xsd:attribute name="csb1" type="xsd:integer"/>
      <xsd:attribute name="bidi" type="xsd:string"/>
      <xsd:attribute name="defLockedState" type="xsd:integer"/>
      <xsd:attribute name="defUIPriority" type="xsd:integer"/>
      <xsd:attribute name="defSemiHidden" type="xsd:integer"/>
      <xsd:attribute name="defUnhideWhenUsed" type="xsd:integer"/>
      <xsd:attribute name="defQFormat" type="xsd:integer"/>
      <xsd:attribute name="count" type="xsd:integer"/>
      <xsd:attribute name="semiHidden" type="xsd:integer"/>
      <xsd:attribute name="uiPriority" type="xsd:integer"/>
      <xsd:attribute name="unhideWhenUsed" type="xsd:integer"/>
      <xsd:attribute name="qFormat" type="xsd:integer"/>
      <xsd:attribute name="default" type="xsd:integer"/>
      <xsd:attribute name="styleId" type="xsd:string"/>
      <xsd:attribute name="customStyle" type="xsd:integer"/>
    </xsd:schema>
  </Schema>
  <Schema ID="Schema6" Namespace="http://schemas.openxmlformats.org/package/2006/relationships">
    <xsd:schema xmlns:xsd="http://www.w3.org/2001/XMLSchema" xmlns:ns0="http://schemas.openxmlformats.org/package/2006/relationships" xmlns="" targetNamespace="http://schemas.openxmlformats.org/package/2006/relationships">
      <xsd:element nillable="true" name="Relationships">
        <xsd:complexType>
          <xsd:sequence minOccurs="0">
            <xsd:element minOccurs="0" maxOccurs="unbounded" nillable="true" name="Relationship" form="qualified">
              <xsd:complexType>
                <xsd:attribute name="Id" form="unqualified" type="xsd:string"/>
                <xsd:attribute name="Type" form="unqualified" type="xsd:anyURI"/>
                <xsd:attribute name="Target" form="unqualified" type="xsd:string"/>
              </xsd:complexType>
            </xsd:element>
          </xsd:sequence>
        </xsd:complexType>
      </xsd:element>
    </xsd:schema>
  </Schema>
  <Schema ID="Schema7" Namespace="http://schemas.openxmlformats.org/package/2006/metadata/core-properties">
    <xsd:schema xmlns:xsd="http://www.w3.org/2001/XMLSchema" xmlns:ns0="http://schemas.openxmlformats.org/package/2006/metadata/core-properties" xmlns:ns1="http://purl.org/dc/terms/" xmlns:ns2="http://purl.org/dc/elements/1.1/" xmlns="" targetNamespace="http://schemas.openxmlformats.org/package/2006/metadata/core-properties">
      <xsd:import namespace="http://purl.org/dc/terms/"/>
      <xsd:import namespace="http://purl.org/dc/elements/1.1/"/>
      <xsd:element nillable="true" name="coreProperties">
        <xsd:complexType>
          <xsd:sequence minOccurs="0">
            <xsd:element minOccurs="0" ref="ns2:creator"/>
            <xsd:element minOccurs="0" nillable="true" type="xsd:string" name="lastModifiedBy" form="qualified"/>
            <xsd:element minOccurs="0" nillable="true" type="xsd:integer" name="revision" form="qualified"/>
            <xsd:element minOccurs="0" ref="ns1:created"/>
            <xsd:element minOccurs="0" ref="ns1:modified"/>
          </xsd:sequence>
        </xsd:complexType>
      </xsd:element>
    </xsd:schema>
  </Schema>
  <Schema ID="Schema8" Namespace="http://schemas.openxmlformats.org/officeDocument/2006/relationships">
    <xsd:schema xmlns:xsd="http://www.w3.org/2001/XMLSchema" xmlns:ns0="http://schemas.openxmlformats.org/officeDocument/2006/relationships" xmlns="" targetNamespace="http://schemas.openxmlformats.org/officeDocument/2006/relationships">
      <xsd:attribute name="id" type="xsd:string"/>
    </xsd:schema>
  </Schema>
  <Schema ID="Schema9" Namespace="http://schemas.openxmlformats.org/officeDocument/2006/math">
    <xsd:schema xmlns:xsd="http://www.w3.org/2001/XMLSchema" xmlns:ns0="http://schemas.openxmlformats.org/officeDocument/2006/math" xmlns="" targetNamespace="http://schemas.openxmlformats.org/officeDocument/2006/math">
      <xsd:element nillable="true" name="mathPr">
        <xsd:complexType>
          <xsd:sequence minOccurs="0">
            <xsd:element minOccurs="0" nillable="true" name="mathFont" form="qualified">
              <xsd:complexType>
                <xsd:attribute ref="ns0:val"/>
              </xsd:complexType>
            </xsd:element>
            <xsd:element minOccurs="0" nillable="true" name="brkBin" form="qualified">
              <xsd:complexType>
                <xsd:attribute ref="ns0:val"/>
              </xsd:complexType>
            </xsd:element>
            <xsd:element minOccurs="0" nillable="true" name="brkBinSub" form="qualified">
              <xsd:complexType>
                <xsd:attribute ref="ns0:val"/>
              </xsd:complexType>
            </xsd:element>
            <xsd:element minOccurs="0" nillable="true" name="smallFrac" form="qualified">
              <xsd:complexType>
                <xsd:attribute ref="ns0:val"/>
              </xsd:complexType>
            </xsd:element>
            <xsd:element minOccurs="0" nillable="true" type="xsd:string" name="dispDef" form="qualified"/>
            <xsd:element minOccurs="0" nillable="true" name="lMargin" form="qualified">
              <xsd:complexType>
                <xsd:attribute ref="ns0:val"/>
              </xsd:complexType>
            </xsd:element>
            <xsd:element minOccurs="0" nillable="true" name="rMargin" form="qualified">
              <xsd:complexType>
                <xsd:attribute ref="ns0:val"/>
              </xsd:complexType>
            </xsd:element>
            <xsd:element minOccurs="0" nillable="true" name="defJc" form="qualified">
              <xsd:complexType>
                <xsd:attribute ref="ns0:val"/>
              </xsd:complexType>
            </xsd:element>
            <xsd:element minOccurs="0" nillable="true" name="wrapIndent" form="qualified">
              <xsd:complexType>
                <xsd:attribute ref="ns0:val"/>
              </xsd:complexType>
            </xsd:element>
            <xsd:element minOccurs="0" nillable="true" name="intLim" form="qualified">
              <xsd:complexType>
                <xsd:attribute ref="ns0:val"/>
              </xsd:complexType>
            </xsd:element>
            <xsd:element minOccurs="0" nillable="true" name="naryLim" form="qualified">
              <xsd:complexType>
                <xsd:attribute ref="ns0:val"/>
              </xsd:complexType>
            </xsd:element>
          </xsd:sequence>
        </xsd:complexType>
      </xsd:element>
      <xsd:attribute name="val" type="xsd:string"/>
    </xsd:schema>
  </Schema>
  <Schema ID="Schema10" Namespace="http://schemas.openxmlformats.org/officeDocument/2006/extended-properties">
    <xsd:schema xmlns:xsd="http://www.w3.org/2001/XMLSchema" xmlns:ns0="http://schemas.openxmlformats.org/officeDocument/2006/extended-properties" xmlns:ns1="http://schemas.openxmlformats.org/officeDocument/2006/docPropsVTypes" xmlns="" targetNamespace="http://schemas.openxmlformats.org/officeDocument/2006/extended-properties">
      <xsd:import namespace="http://schemas.openxmlformats.org/officeDocument/2006/docPropsVTypes"/>
      <xsd:element nillable="true" name="Properties">
        <xsd:complexType>
          <xsd:sequence minOccurs="0">
            <xsd:element minOccurs="0" nillable="true" type="xsd:string" name="Template" form="qualified"/>
            <xsd:element minOccurs="0" nillable="true" type="xsd:integer" name="TotalTime" form="qualified"/>
            <xsd:element minOccurs="0" nillable="true" type="xsd:integer" name="Pages" form="qualified"/>
            <xsd:element minOccurs="0" nillable="true" type="xsd:integer" name="Words" form="qualified"/>
            <xsd:element minOccurs="0" nillable="true" type="xsd:integer" name="Characters" form="qualified"/>
            <xsd:element minOccurs="0" nillable="true" type="xsd:string" name="Application" form="qualified"/>
            <xsd:element minOccurs="0" nillable="true" type="xsd:integer" name="DocSecurity" form="qualified"/>
            <xsd:element minOccurs="0" nillable="true" type="xsd:integer" name="Lines" form="qualified"/>
            <xsd:element minOccurs="0" nillable="true" type="xsd:integer" name="Paragraphs" form="qualified"/>
            <xsd:element minOccurs="0" nillable="true" type="xsd:boolean" name="ScaleCrop" form="qualified"/>
            <xsd:element minOccurs="0" nillable="true" name="HeadingPairs" form="qualified">
              <xsd:complexType>
                <xsd:sequence minOccurs="0">
                  <xsd:element minOccurs="0" ref="ns1:vector"/>
                </xsd:sequence>
              </xsd:complexType>
            </xsd:element>
            <xsd:element minOccurs="0" nillable="true" name="TitlesOfParts" form="qualified">
              <xsd:complexType>
                <xsd:sequence minOccurs="0">
                  <xsd:element minOccurs="0" ref="ns1:vector"/>
                </xsd:sequence>
              </xsd:complexType>
            </xsd:element>
            <xsd:element minOccurs="0" nillable="true" type="xsd:string" name="Company" form="qualified"/>
            <xsd:element minOccurs="0" nillable="true" type="xsd:boolean" name="LinksUpToDate" form="qualified"/>
            <xsd:element minOccurs="0" nillable="true" type="xsd:integer" name="CharactersWithSpaces" form="qualified"/>
            <xsd:element minOccurs="0" nillable="true" type="xsd:boolean" name="SharedDoc" form="qualified"/>
            <xsd:element minOccurs="0" nillable="true" type="xsd:boolean" name="HyperlinksChanged" form="qualified"/>
            <xsd:element minOccurs="0" nillable="true" type="xsd:double" name="AppVersion" form="qualified"/>
          </xsd:sequence>
        </xsd:complexType>
      </xsd:element>
    </xsd:schema>
  </Schema>
  <Schema ID="Schema11" Namespace="http://schemas.openxmlformats.org/officeDocument/2006/docPropsVTypes">
    <xsd:schema xmlns:xsd="http://www.w3.org/2001/XMLSchema" xmlns:ns0="http://schemas.openxmlformats.org/officeDocument/2006/docPropsVTypes" xmlns="" targetNamespace="http://schemas.openxmlformats.org/officeDocument/2006/docPropsVTypes">
      <xsd:element nillable="true" name="vector">
        <xsd:complexType>
          <xsd:sequence minOccurs="0" maxOccurs="unbounded">
            <xsd:element minOccurs="0" maxOccurs="unbounded" nillable="true" name="variant" form="qualified">
              <xsd:complexType>
                <xsd:all>
                  <xsd:element minOccurs="0" nillable="true" type="xsd:string" name="lpstr" form="qualified"/>
                  <xsd:element minOccurs="0" nillable="true" type="xsd:integer" name="i4" form="qualified"/>
                </xsd:all>
              </xsd:complexType>
            </xsd:element>
            <xsd:element minOccurs="0" nillable="true" type="xsd:string" name="lpstr" form="qualified"/>
          </xsd:sequence>
          <xsd:attribute name="size" form="unqualified" type="xsd:integer"/>
          <xsd:attribute name="baseType" form="unqualified" type="xsd:string"/>
        </xsd:complexType>
      </xsd:element>
    </xsd:schema>
  </Schema>
  <Schema ID="Schema12" Namespace="http://schemas.openxmlformats.org/markup-compatibility/2006">
    <xsd:schema xmlns:xsd="http://www.w3.org/2001/XMLSchema" xmlns:ns0="http://schemas.openxmlformats.org/markup-compatibility/2006" xmlns="" targetNamespace="http://schemas.openxmlformats.org/markup-compatibility/2006">
      <xsd:attribute name="Ignorable" type="xsd:string"/>
    </xsd:schema>
  </Schema>
  <Schema ID="Schema13" Namespace="http://schemas.openxmlformats.org/drawingml/2006/main">
    <xsd:schema xmlns:xsd="http://www.w3.org/2001/XMLSchema" xmlns:ns0="http://schemas.openxmlformats.org/drawingml/2006/main" xmlns="" targetNamespace="http://schemas.openxmlformats.org/drawingml/2006/main">
      <xsd:element nillable="true" name="theme">
        <xsd:complexType>
          <xsd:sequence minOccurs="0">
            <xsd:element minOccurs="0" nillable="true" name="themeElements" form="qualified">
              <xsd:complexType>
                <xsd:sequence minOccurs="0">
                  <xsd:element minOccurs="0" nillable="true" name="clrScheme" form="qualified">
                    <xsd:complexType>
                      <xsd:sequence minOccurs="0">
                        <xsd:element minOccurs="0" nillable="true" name="dk1" form="qualified">
                          <xsd:complexType>
                            <xsd:sequence minOccurs="0">
                              <xsd:element minOccurs="0" nillable="true" name="sysClr" form="qualified">
                                <xsd:complexType>
                                  <xsd:attribute name="val" form="unqualified" type="xsd:string"/>
                                  <xsd:attribute name="lastClr" form="unqualified" type="xsd:integer"/>
                                </xsd:complexType>
                              </xsd:element>
                            </xsd:sequence>
                          </xsd:complexType>
                        </xsd:element>
                        <xsd:element minOccurs="0" nillable="true" name="lt1" form="qualified">
                          <xsd:complexType>
                            <xsd:sequence minOccurs="0">
                              <xsd:element minOccurs="0" nillable="true" name="sysClr" form="qualified">
                                <xsd:complexType>
                                  <xsd:attribute name="val" form="unqualified" type="xsd:string"/>
                                  <xsd:attribute name="lastClr" form="unqualified" type="xsd:string"/>
                                </xsd:complexType>
                              </xsd:element>
                            </xsd:sequence>
                          </xsd:complexType>
                        </xsd:element>
                        <xsd:element minOccurs="0" nillable="true" name="dk2" form="qualified">
                          <xsd:complexType>
                            <xsd:sequence minOccurs="0">
                              <xsd:element minOccurs="0" nillable="true" name="srgbClr" form="qualified">
                                <xsd:complexType>
                                  <xsd:attribute name="val" form="unqualified" type="xsd:string"/>
                                </xsd:complexType>
                              </xsd:element>
                            </xsd:sequence>
                          </xsd:complexType>
                        </xsd:element>
                        <xsd:element minOccurs="0" nillable="true" name="lt2" form="qualified">
                          <xsd:complexType>
                            <xsd:sequence minOccurs="0">
                              <xsd:element minOccurs="0" nillable="true" name="srgbClr" form="qualified">
                                <xsd:complexType>
                                  <xsd:attribute name="val" form="unqualified" type="xsd:string"/>
                                </xsd:complexType>
                              </xsd:element>
                            </xsd:sequence>
                          </xsd:complexType>
                        </xsd:element>
                        <xsd:element minOccurs="0" nillable="true" name="accent1" form="qualified">
                          <xsd:complexType>
                            <xsd:sequence minOccurs="0">
                              <xsd:element minOccurs="0" nillable="true" name="srgbClr" form="qualified">
                                <xsd:complexType>
                                  <xsd:attribute name="val" form="unqualified" type="xsd:string"/>
                                </xsd:complexType>
                              </xsd:element>
                            </xsd:sequence>
                          </xsd:complexType>
                        </xsd:element>
                        <xsd:element minOccurs="0" nillable="true" name="accent2" form="qualified">
                          <xsd:complexType>
                            <xsd:sequence minOccurs="0">
                              <xsd:element minOccurs="0" nillable="true" name="srgbClr" form="qualified">
                                <xsd:complexType>
                                  <xsd:attribute name="val" form="unqualified" type="xsd:string"/>
                                </xsd:complexType>
                              </xsd:element>
                            </xsd:sequence>
                          </xsd:complexType>
                        </xsd:element>
                        <xsd:element minOccurs="0" nillable="true" name="accent3" form="qualified">
                          <xsd:complexType>
                            <xsd:sequence minOccurs="0">
                              <xsd:element minOccurs="0" nillable="true" name="srgbClr" form="qualified">
                                <xsd:complexType>
                                  <xsd:attribute name="val" form="unqualified" type="xsd:string"/>
                                </xsd:complexType>
                              </xsd:element>
                            </xsd:sequence>
                          </xsd:complexType>
                        </xsd:element>
                        <xsd:element minOccurs="0" nillable="true" name="accent4" form="qualified">
                          <xsd:complexType>
                            <xsd:sequence minOccurs="0">
                              <xsd:element minOccurs="0" nillable="true" name="srgbClr" form="qualified">
                                <xsd:complexType>
                                  <xsd:attribute name="val" form="unqualified" type="xsd:string"/>
                                </xsd:complexType>
                              </xsd:element>
                            </xsd:sequence>
                          </xsd:complexType>
                        </xsd:element>
                        <xsd:element minOccurs="0" nillable="true" name="accent5" form="qualified">
                          <xsd:complexType>
                            <xsd:sequence minOccurs="0">
                              <xsd:element minOccurs="0" nillable="true" name="srgbClr" form="qualified">
                                <xsd:complexType>
                                  <xsd:attribute name="val" form="unqualified" type="xsd:string"/>
                                </xsd:complexType>
                              </xsd:element>
                            </xsd:sequence>
                          </xsd:complexType>
                        </xsd:element>
                        <xsd:element minOccurs="0" nillable="true" name="accent6" form="qualified">
                          <xsd:complexType>
                            <xsd:sequence minOccurs="0">
                              <xsd:element minOccurs="0" nillable="true" name="srgbClr" form="qualified">
                                <xsd:complexType>
                                  <xsd:attribute name="val" form="unqualified" type="xsd:string"/>
                                </xsd:complexType>
                              </xsd:element>
                            </xsd:sequence>
                          </xsd:complexType>
                        </xsd:element>
                        <xsd:element minOccurs="0" nillable="true" name="hlink" form="qualified">
                          <xsd:complexType>
                            <xsd:sequence minOccurs="0">
                              <xsd:element minOccurs="0" nillable="true" name="srgbClr" form="qualified">
                                <xsd:complexType>
                                  <xsd:attribute name="val" form="unqualified" type="xsd:string"/>
                                </xsd:complexType>
                              </xsd:element>
                            </xsd:sequence>
                          </xsd:complexType>
                        </xsd:element>
                        <xsd:element minOccurs="0" nillable="true" name="folHlink" form="qualified">
                          <xsd:complexType>
                            <xsd:sequence minOccurs="0">
                              <xsd:element minOccurs="0" nillable="true" name="srgbClr" form="qualified">
                                <xsd:complexType>
                                  <xsd:attribute name="val" form="unqualified" type="xsd:integer"/>
                                </xsd:complexType>
                              </xsd:element>
                            </xsd:sequence>
                          </xsd:complexType>
                        </xsd:element>
                      </xsd:sequence>
                      <xsd:attribute name="name" form="unqualified" type="xsd:string"/>
                    </xsd:complexType>
                  </xsd:element>
                  <xsd:element minOccurs="0" nillable="true" name="fontScheme" form="qualified">
                    <xsd:complexType>
                      <xsd:sequence minOccurs="0">
                        <xsd:element minOccurs="0" nillable="true" name="majorFont" form="qualified">
                          <xsd:complexType>
                            <xsd:sequence minOccurs="0">
                              <xsd:element minOccurs="0" nillable="true" name="latin" form="qualified">
                                <xsd:complexType>
                                  <xsd:attribute name="typeface" form="unqualified" type="xsd:string"/>
                                </xsd:complexType>
                              </xsd:element>
                              <xsd:element minOccurs="0" nillable="true" name="ea" form="qualified">
                                <xsd:complexType>
                                  <xsd:attribute name="typeface" form="unqualified" type="xsd:string"/>
                                </xsd:complexType>
                              </xsd:element>
                              <xsd:element minOccurs="0" nillable="true" name="cs" form="qualified">
                                <xsd:complexType>
                                  <xsd:attribute name="typeface" form="unqualified" type="xsd:string"/>
                                </xsd:complexType>
                              </xsd:element>
                              <xsd:element minOccurs="0" maxOccurs="unbounded" nillable="true" name="font" form="qualified">
                                <xsd:complexType>
                                  <xsd:attribute name="script" form="unqualified" type="xsd:string"/>
                                  <xsd:attribute name="typeface" form="unqualified" type="xsd:string"/>
                                </xsd:complexType>
                              </xsd:element>
                            </xsd:sequence>
                          </xsd:complexType>
                        </xsd:element>
                        <xsd:element minOccurs="0" nillable="true" name="minorFont" form="qualified">
                          <xsd:complexType>
                            <xsd:sequence minOccurs="0">
                              <xsd:element minOccurs="0" nillable="true" name="latin" form="qualified">
                                <xsd:complexType>
                                  <xsd:attribute name="typeface" form="unqualified" type="xsd:string"/>
                                </xsd:complexType>
                              </xsd:element>
                              <xsd:element minOccurs="0" nillable="true" name="ea" form="qualified">
                                <xsd:complexType>
                                  <xsd:attribute name="typeface" form="unqualified" type="xsd:string"/>
                                </xsd:complexType>
                              </xsd:element>
                              <xsd:element minOccurs="0" nillable="true" name="cs" form="qualified">
                                <xsd:complexType>
                                  <xsd:attribute name="typeface" form="unqualified" type="xsd:string"/>
                                </xsd:complexType>
                              </xsd:element>
                              <xsd:element minOccurs="0" maxOccurs="unbounded" nillable="true" name="font" form="qualified">
                                <xsd:complexType>
                                  <xsd:attribute name="script" form="unqualified" type="xsd:string"/>
                                  <xsd:attribute name="typeface" form="unqualified" type="xsd:string"/>
                                </xsd:complexType>
                              </xsd:element>
                            </xsd:sequence>
                          </xsd:complexType>
                        </xsd:element>
                      </xsd:sequence>
                      <xsd:attribute name="name" form="unqualified" type="xsd:string"/>
                    </xsd:complexType>
                  </xsd:element>
                  <xsd:element minOccurs="0" nillable="true" name="fmtScheme" form="qualified">
                    <xsd:complexType>
                      <xsd:sequence minOccurs="0">
                        <xsd:element minOccurs="0" nillable="true" name="fillStyleLst" form="qualified">
                          <xsd:complexType>
                            <xsd:sequence minOccurs="0">
                              <xsd:element minOccurs="0" nillable="true" name="solidFill" form="qualified">
                                <xsd:complexType>
                                  <xsd:sequence minOccurs="0">
                                    <xsd:element minOccurs="0" nillable="true" name="schemeClr" form="qualified">
                                      <xsd:complexType>
                                        <xsd:attribute name="val" form="unqualified" type="xsd:string"/>
                                      </xsd:complexType>
                                    </xsd:element>
                                  </xsd:sequence>
                                </xsd:complexType>
                              </xsd:element>
                              <xsd:element minOccurs="0" maxOccurs="unbounded" nillable="true" name="gradFill" form="qualified">
                                <xsd:complexType>
                                  <xsd:sequence minOccurs="0">
                                    <xsd:element minOccurs="0" nillable="true" name="gsLst" form="qualified">
                                      <xsd:complexType>
                                        <xsd:sequence minOccurs="0">
                                          <xsd:element minOccurs="0" maxOccurs="unbounded" nillable="true" name="gs" form="qualified">
                                            <xsd:complexType>
                                              <xsd:sequence minOccurs="0">
                                                <xsd:element minOccurs="0" nillable="true" name="schemeClr" form="qualified">
                                                  <xsd:complexType>
                                                    <xsd:all>
                                                      <xsd:element minOccurs="0" nillable="true" name="tint" form="qualified">
                                                        <xsd:complexType>
                                                          <xsd:attribute name="val" form="unqualified" type="xsd:integer"/>
                                                        </xsd:complexType>
                                                      </xsd:element>
                                                      <xsd:element minOccurs="0" nillable="true" name="satMod" form="qualified">
                                                        <xsd:complexType>
                                                          <xsd:attribute name="val" form="unqualified" type="xsd:integer"/>
                                                        </xsd:complexType>
                                                      </xsd:element>
                                                      <xsd:element minOccurs="0" nillable="true" name="shade" form="qualified">
                                                        <xsd:complexType>
                                                          <xsd:attribute name="val" form="unqualified" type="xsd:integer"/>
                                                        </xsd:complexType>
                                                      </xsd:element>
                                                    </xsd:all>
                                                    <xsd:attribute name="val" form="unqualified" type="xsd:string"/>
                                                  </xsd:complexType>
                                                </xsd:element>
                                              </xsd:sequence>
                                              <xsd:attribute name="pos" form="unqualified" type="xsd:integer"/>
                                            </xsd:complexType>
                                          </xsd:element>
                                        </xsd:sequence>
                                      </xsd:complexType>
                                    </xsd:element>
                                    <xsd:element minOccurs="0" nillable="true" name="lin" form="qualified">
                                      <xsd:complexType>
                                        <xsd:attribute name="ang" form="unqualified" type="xsd:integer"/>
                                        <xsd:attribute name="scaled" form="unqualified" type="xsd:integer"/>
                                      </xsd:complexType>
                                    </xsd:element>
                                  </xsd:sequence>
                                  <xsd:attribute name="rotWithShape" form="unqualified" type="xsd:integer"/>
                                </xsd:complexType>
                              </xsd:element>
                            </xsd:sequence>
                          </xsd:complexType>
                        </xsd:element>
                        <xsd:element minOccurs="0" nillable="true" name="lnStyleLst" form="qualified">
                          <xsd:complexType>
                            <xsd:sequence minOccurs="0">
                              <xsd:element minOccurs="0" maxOccurs="unbounded" nillable="true" name="ln" form="qualified">
                                <xsd:complexType>
                                  <xsd:sequence minOccurs="0">
                                    <xsd:element minOccurs="0" nillable="true" name="solidFill" form="qualified">
                                      <xsd:complexType>
                                        <xsd:sequence minOccurs="0">
                                          <xsd:element minOccurs="0" nillable="true" name="schemeClr" form="qualified">
                                            <xsd:complexType>
                                              <xsd:sequence minOccurs="0">
                                                <xsd:element minOccurs="0" nillable="true" name="shade" form="qualified">
                                                  <xsd:complexType>
                                                    <xsd:attribute name="val" form="unqualified" type="xsd:integer"/>
                                                  </xsd:complexType>
                                                </xsd:element>
                                                <xsd:element minOccurs="0" nillable="true" name="satMod" form="qualified">
                                                  <xsd:complexType>
                                                    <xsd:attribute name="val" form="unqualified" type="xsd:integer"/>
                                                  </xsd:complexType>
                                                </xsd:element>
                                              </xsd:sequence>
                                              <xsd:attribute name="val" form="unqualified" type="xsd:string"/>
                                            </xsd:complexType>
                                          </xsd:element>
                                        </xsd:sequence>
                                      </xsd:complexType>
                                    </xsd:element>
                                    <xsd:element minOccurs="0" nillable="true" name="prstDash" form="qualified">
                                      <xsd:complexType>
                                        <xsd:attribute name="val" form="unqualified" type="xsd:string"/>
                                      </xsd:complexType>
                                    </xsd:element>
                                  </xsd:sequence>
                                  <xsd:attribute name="w" form="unqualified" type="xsd:integer"/>
                                  <xsd:attribute name="cap" form="unqualified" type="xsd:string"/>
                                  <xsd:attribute name="cmpd" form="unqualified" type="xsd:string"/>
                                  <xsd:attribute name="algn" form="unqualified" type="xsd:string"/>
                                </xsd:complexType>
                              </xsd:element>
                            </xsd:sequence>
                          </xsd:complexType>
                        </xsd:element>
                        <xsd:element minOccurs="0" nillable="true" name="effectStyleLst" form="qualified">
                          <xsd:complexType>
                            <xsd:sequence minOccurs="0">
                              <xsd:element minOccurs="0" maxOccurs="unbounded" nillable="true" name="effectStyle" form="qualified">
                                <xsd:complexType>
                                  <xsd:sequence minOccurs="0">
                                    <xsd:element minOccurs="0" nillable="true" name="effectLst" form="qualified">
                                      <xsd:complexType>
                                        <xsd:sequence minOccurs="0">
                                          <xsd:element minOccurs="0" nillable="true" name="outerShdw" form="qualified">
                                            <xsd:complexType>
                                              <xsd:sequence minOccurs="0">
                                                <xsd:element minOccurs="0" nillable="true" name="srgbClr" form="qualified">
                                                  <xsd:complexType>
                                                    <xsd:sequence minOccurs="0">
                                                      <xsd:element minOccurs="0" nillable="true" name="alpha" form="qualified">
                                                        <xsd:complexType>
                                                          <xsd:attribute name="val" form="unqualified" type="xsd:integer"/>
                                                        </xsd:complexType>
                                                      </xsd:element>
                                                    </xsd:sequence>
                                                    <xsd:attribute name="val" form="unqualified" type="xsd:integer"/>
                                                  </xsd:complexType>
                                                </xsd:element>
                                              </xsd:sequence>
                                              <xsd:attribute name="blurRad" form="unqualified" type="xsd:integer"/>
                                              <xsd:attribute name="dist" form="unqualified" type="xsd:integer"/>
                                              <xsd:attribute name="dir" form="unqualified" type="xsd:integer"/>
                                              <xsd:attribute name="rotWithShape" form="unqualified" type="xsd:integer"/>
                                            </xsd:complexType>
                                          </xsd:element>
                                        </xsd:sequence>
                                      </xsd:complexType>
                                    </xsd:element>
                                    <xsd:element minOccurs="0" nillable="true" name="scene3d" form="qualified">
                                      <xsd:complexType>
                                        <xsd:sequence minOccurs="0">
                                          <xsd:element minOccurs="0" nillable="true" name="camera" form="qualified">
                                            <xsd:complexType>
                                              <xsd:sequence minOccurs="0">
                                                <xsd:element minOccurs="0" nillable="true" name="rot" form="qualified">
                                                  <xsd:complexType>
                                                    <xsd:attribute name="lat" form="unqualified" type="xsd:integer"/>
                                                    <xsd:attribute name="lon" form="unqualified" type="xsd:integer"/>
                                                    <xsd:attribute name="rev" form="unqualified" type="xsd:integer"/>
                                                  </xsd:complexType>
                                                </xsd:element>
                                              </xsd:sequence>
                                              <xsd:attribute name="prst" form="unqualified" type="xsd:string"/>
                                            </xsd:complexType>
                                          </xsd:element>
                                          <xsd:element minOccurs="0" nillable="true" name="lightRig" form="qualified">
                                            <xsd:complexType>
                                              <xsd:sequence minOccurs="0">
                                                <xsd:element minOccurs="0" nillable="true" name="rot" form="qualified">
                                                  <xsd:complexType>
                                                    <xsd:attribute name="lat" form="unqualified" type="xsd:integer"/>
                                                    <xsd:attribute name="lon" form="unqualified" type="xsd:integer"/>
                                                    <xsd:attribute name="rev" form="unqualified" type="xsd:integer"/>
                                                  </xsd:complexType>
                                                </xsd:element>
                                              </xsd:sequence>
                                              <xsd:attribute name="rig" form="unqualified" type="xsd:string"/>
                                              <xsd:attribute name="dir" form="unqualified" type="xsd:string"/>
                                            </xsd:complexType>
                                          </xsd:element>
                                        </xsd:sequence>
                                      </xsd:complexType>
                                    </xsd:element>
                                    <xsd:element minOccurs="0" nillable="true" name="sp3d" form="qualified">
                                      <xsd:complexType>
                                        <xsd:sequence minOccurs="0">
                                          <xsd:element minOccurs="0" nillable="true" name="bevelT" form="qualified">
                                            <xsd:complexType>
                                              <xsd:attribute name="w" form="unqualified" type="xsd:integer"/>
                                              <xsd:attribute name="h" form="unqualified" type="xsd:integer"/>
                                            </xsd:complexType>
                                          </xsd:element>
                                        </xsd:sequence>
                                      </xsd:complexType>
                                    </xsd:element>
                                  </xsd:sequence>
                                </xsd:complexType>
                              </xsd:element>
                            </xsd:sequence>
                          </xsd:complexType>
                        </xsd:element>
                        <xsd:element minOccurs="0" nillable="true" name="bgFillStyleLst" form="qualified">
                          <xsd:complexType>
                            <xsd:sequence minOccurs="0">
                              <xsd:element minOccurs="0" nillable="true" name="solidFill" form="qualified">
                                <xsd:complexType>
                                  <xsd:sequence minOccurs="0">
                                    <xsd:element minOccurs="0" nillable="true" name="schemeClr" form="qualified">
                                      <xsd:complexType>
                                        <xsd:attribute name="val" form="unqualified" type="xsd:string"/>
                                      </xsd:complexType>
                                    </xsd:element>
                                  </xsd:sequence>
                                </xsd:complexType>
                              </xsd:element>
                              <xsd:element minOccurs="0" maxOccurs="unbounded" nillable="true" name="gradFill" form="qualified">
                                <xsd:complexType>
                                  <xsd:sequence minOccurs="0">
                                    <xsd:element minOccurs="0" nillable="true" name="gsLst" form="qualified">
                                      <xsd:complexType>
                                        <xsd:sequence minOccurs="0">
                                          <xsd:element minOccurs="0" maxOccurs="unbounded" nillable="true" name="gs" form="qualified">
                                            <xsd:complexType>
                                              <xsd:sequence minOccurs="0">
                                                <xsd:element minOccurs="0" nillable="true" name="schemeClr" form="qualified">
                                                  <xsd:complexType>
                                                    <xsd:all>
                                                      <xsd:element minOccurs="0" nillable="true" name="tint" form="qualified">
                                                        <xsd:complexType>
                                                          <xsd:attribute name="val" form="unqualified" type="xsd:integer"/>
                                                        </xsd:complexType>
                                                      </xsd:element>
                                                      <xsd:element minOccurs="0" nillable="true" name="satMod" form="qualified">
                                                        <xsd:complexType>
                                                          <xsd:attribute name="val" form="unqualified" type="xsd:integer"/>
                                                        </xsd:complexType>
                                                      </xsd:element>
                                                      <xsd:element minOccurs="0" nillable="true" name="shade" form="qualified">
                                                        <xsd:complexType>
                                                          <xsd:attribute name="val" form="unqualified" type="xsd:integer"/>
                                                        </xsd:complexType>
                                                      </xsd:element>
                                                    </xsd:all>
                                                    <xsd:attribute name="val" form="unqualified" type="xsd:string"/>
                                                  </xsd:complexType>
                                                </xsd:element>
                                              </xsd:sequence>
                                              <xsd:attribute name="pos" form="unqualified" type="xsd:integer"/>
                                            </xsd:complexType>
                                          </xsd:element>
                                        </xsd:sequence>
                                      </xsd:complexType>
                                    </xsd:element>
                                    <xsd:element minOccurs="0" nillable="true" name="path" form="qualified">
                                      <xsd:complexType>
                                        <xsd:sequence minOccurs="0">
                                          <xsd:element minOccurs="0" nillable="true" name="fillToRect" form="qualified">
                                            <xsd:complexType>
                                              <xsd:attribute name="l" form="unqualified" type="xsd:integer"/>
                                              <xsd:attribute name="t" form="unqualified" type="xsd:integer"/>
                                              <xsd:attribute name="r" form="unqualified" type="xsd:integer"/>
                                              <xsd:attribute name="b" form="unqualified" type="xsd:integer"/>
                                            </xsd:complexType>
                                          </xsd:element>
                                        </xsd:sequence>
                                        <xsd:attribute name="path" form="unqualified" type="xsd:string"/>
                                      </xsd:complexType>
                                    </xsd:element>
                                  </xsd:sequence>
                                  <xsd:attribute name="rotWithShape" form="unqualified" type="xsd:integer"/>
                                </xsd:complexType>
                              </xsd:element>
                            </xsd:sequence>
                          </xsd:complexType>
                        </xsd:element>
                      </xsd:sequence>
                      <xsd:attribute name="name" form="unqualified" type="xsd:string"/>
                    </xsd:complexType>
                  </xsd:element>
                </xsd:sequence>
              </xsd:complexType>
            </xsd:element>
            <xsd:element minOccurs="0" nillable="true" type="xsd:string" name="objectDefaults" form="qualified"/>
            <xsd:element minOccurs="0" nillable="true" type="xsd:string" name="extraClrSchemeLst" form="qualified"/>
          </xsd:sequence>
          <xsd:attribute name="name" form="unqualified" type="xsd:string"/>
        </xsd:complexType>
      </xsd:element>
    </xsd:schema>
  </Schema>
  <Schema ID="Schema14" Namespace="http://schemas.microsoft.com/office/2006/activeX">
    <xsd:schema xmlns:xsd="http://www.w3.org/2001/XMLSchema" xmlns:ns0="http://schemas.openxmlformats.org/officeDocument/2006/relationships" xmlns:ns1="http://schemas.microsoft.com/office/2006/activeX" xmlns="" targetNamespace="http://schemas.microsoft.com/office/2006/activeX">
      <xsd:import namespace="http://schemas.openxmlformats.org/officeDocument/2006/relationships"/>
      <xsd:element nillable="true" name="ocx">
        <xsd:complexType>
          <xsd:attribute ref="ns1:classid"/>
          <xsd:attribute ref="ns1:persistence"/>
          <xsd:attribute ref="ns0:id"/>
        </xsd:complexType>
      </xsd:element>
      <xsd:attribute name="classid" type="xsd:string"/>
      <xsd:attribute name="persistence" type="xsd:string"/>
    </xsd:schema>
  </Schema>
  <Schema ID="Schema15" Namespace="http://purl.org/dc/terms/">
    <xsd:schema xmlns:xsd="http://www.w3.org/2001/XMLSchema" xmlns:ns0="http://purl.org/dc/terms/" xmlns="" targetNamespace="http://purl.org/dc/terms/">
      <xsd:element nillable="true" type="xsd:dateTime" name="created"/>
      <xsd:element nillable="true" type="xsd:dateTime" name="modified"/>
    </xsd:schema>
  </Schema>
  <Schema ID="Schema16" Namespace="http://purl.org/dc/elements/1.1/">
    <xsd:schema xmlns:xsd="http://www.w3.org/2001/XMLSchema" xmlns:ns0="http://purl.org/dc/elements/1.1/" xmlns="" targetNamespace="http://purl.org/dc/elements/1.1/">
      <xsd:element nillable="true" type="xsd:string" name="creator"/>
    </xsd:schema>
  </Schema>
  <Schema ID="Schema17" SchemaRef="Schema1 Schema2 Schema3 Schema4 Schema5 Schema6 Schema7 Schema8 Schema9 Schema10 Schema11 Schema12 Schema13 Schema14 Schema15 Schema16" Namespace="http://schemas.microsoft.com/office/2006/xmlPackage">
    <xsd:schema xmlns:xsd="http://www.w3.org/2001/XMLSchema" xmlns:ns0="http://schemas.openxmlformats.org/wordprocessingml/2006/main" xmlns:ns1="http://schemas.openxmlformats.org/package/2006/relationships" xmlns:ns2="http://schemas.openxmlformats.org/package/2006/metadata/core-properties" xmlns:ns3="http://schemas.openxmlformats.org/officeDocument/2006/extended-properties" xmlns:ns4="http://schemas.openxmlformats.org/drawingml/2006/main" xmlns:ns5="http://schemas.microsoft.com/office/2006/xmlPackage" xmlns:ns6="http://schemas.microsoft.com/office/2006/activeX" xmlns="" targetNamespace="http://schemas.microsoft.com/office/2006/xmlPackage">
      <xsd:import namespace="http://schemas.openxmlformats.org/wordprocessingml/2006/main"/>
      <xsd:import namespace="http://schemas.openxmlformats.org/package/2006/relationships"/>
      <xsd:import namespace="http://schemas.openxmlformats.org/package/2006/metadata/core-properties"/>
      <xsd:import namespace="http://schemas.openxmlformats.org/officeDocument/2006/extended-properties"/>
      <xsd:import namespace="http://schemas.openxmlformats.org/drawingml/2006/main"/>
      <xsd:import namespace="http://schemas.microsoft.com/office/2006/activeX"/>
      <xsd:element nillable="true" name="package">
        <xsd:complexType>
          <xsd:sequence minOccurs="0">
            <xsd:element minOccurs="0" maxOccurs="unbounded" nillable="true" name="part" form="qualified">
              <xsd:complexType>
                <xsd:all>
                  <xsd:element minOccurs="0" nillable="true" name="xmlData" form="qualified">
                    <xsd:complexType>
                      <xsd:all>
                        <xsd:element minOccurs="0" ref="ns1:Relationships"/>
                        <xsd:element minOccurs="0" ref="ns0:document"/>
                        <xsd:element minOccurs="0" ref="ns4:theme"/>
                        <xsd:element minOccurs="0" ref="ns0:settings"/>
                        <xsd:element minOccurs="0" ref="ns0:webSettings"/>
                        <xsd:element minOccurs="0" ref="ns2:coreProperties"/>
                        <xsd:element minOccurs="0" ref="ns0:fonts"/>
                        <xsd:element minOccurs="0" ref="ns3:Properties"/>
                        <xsd:element minOccurs="0" ref="ns6:ocx"/>
                        <xsd:element minOccurs="0" ref="ns0:styles"/>
                      </xsd:all>
                      <xsd:attribute ref="ns5:originalXmlStandalone"/>
                    </xsd:complexType>
                  </xsd:element>
                  <xsd:element minOccurs="0" nillable="true" type="xsd:string" name="binaryData" form="qualified"/>
                </xsd:all>
                <xsd:attribute ref="ns5:name"/>
                <xsd:attribute ref="ns5:contentType"/>
                <xsd:attribute ref="ns5:padding"/>
              </xsd:complexType>
            </xsd:element>
          </xsd:sequence>
        </xsd:complexType>
      </xsd:element>
      <xsd:attribute name="name" type="xsd:string"/>
      <xsd:attribute name="contentType" type="xsd:string"/>
      <xsd:attribute name="padding" type="xsd:integer"/>
      <xsd:attribute name="originalXmlStandalone" type="xsd:string"/>
    </xsd:schema>
  </Schema>
  <Map ID="1" Name="package_toewijzing" RootElement="package" SchemaID="Schema17" ShowImportExportValidationErrors="false" AutoFit="true" Append="false" PreserveSortAFLayout="true" PreserveFormat="true">
    <DataBinding FileBinding="true" ConnectionID="1" DataBindingLoadMode="1"/>
  </Map>
</MapInfo>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pivotCacheDefinition" Target="pivotCache/pivotCacheDefinition1.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onnections" Target="connection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 Id="rId22" Type="http://schemas.openxmlformats.org/officeDocument/2006/relationships/xmlMaps" Target="xmlMap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31750</xdr:colOff>
      <xdr:row>0</xdr:row>
      <xdr:rowOff>47625</xdr:rowOff>
    </xdr:from>
    <xdr:to>
      <xdr:col>11</xdr:col>
      <xdr:colOff>436991</xdr:colOff>
      <xdr:row>53</xdr:row>
      <xdr:rowOff>9525</xdr:rowOff>
    </xdr:to>
    <xdr:pic>
      <xdr:nvPicPr>
        <xdr:cNvPr id="3" name="Afbeelding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1750" y="47625"/>
          <a:ext cx="7040991" cy="10058400"/>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Theo-Jan Heesen | TrajectPlus" refreshedDate="45049.340290509259" createdVersion="6" refreshedVersion="8" minRefreshableVersion="3" recordCount="102" xr:uid="{00000000-000A-0000-FFFF-FFFF00000000}">
  <cacheSource type="worksheet">
    <worksheetSource ref="B13:Q115" sheet="RI&amp;E en PvA"/>
  </cacheSource>
  <cacheFields count="16">
    <cacheField name="Nr" numFmtId="0">
      <sharedItems containsString="0" containsBlank="1" containsNumber="1" containsInteger="1" minValue="1" maxValue="102"/>
    </cacheField>
    <cacheField name="Vragenlijst" numFmtId="0">
      <sharedItems containsBlank="1" count="6">
        <s v="Ambulancepost"/>
        <s v="Voertuig"/>
        <s v="Kantoor"/>
        <s v="Meldkamer"/>
        <s v="Organisatie"/>
        <m u="1"/>
      </sharedItems>
    </cacheField>
    <cacheField name="Code" numFmtId="0">
      <sharedItems/>
    </cacheField>
    <cacheField name="Thema" numFmtId="0">
      <sharedItems containsBlank="1" count="14">
        <s v="PSA"/>
        <s v="Fysieke belasting"/>
        <s v="Infectierisico"/>
        <s v="Veiligheid"/>
        <s v="Geluid"/>
        <s v="BHV"/>
        <s v="Gebouw"/>
        <s v="Overige risico's"/>
        <s v="Arbeidsmiddelen"/>
        <s v="Arbozorg"/>
        <s v="Arbeidstijden"/>
        <s v="Nachtwerk"/>
        <s v="Gevaarlijke stoffen"/>
        <m u="1"/>
      </sharedItems>
    </cacheField>
    <cacheField name="Vraag" numFmtId="0">
      <sharedItems/>
    </cacheField>
    <cacheField name="Toelichting" numFmtId="0">
      <sharedItems containsBlank="1" longText="1"/>
    </cacheField>
    <cacheField name="Beoordeling" numFmtId="0">
      <sharedItems containsBlank="1"/>
    </cacheField>
    <cacheField name="Opmerkingen" numFmtId="0">
      <sharedItems containsBlank="1"/>
    </cacheField>
    <cacheField name="E" numFmtId="0">
      <sharedItems/>
    </cacheField>
    <cacheField name="E_g" numFmtId="0">
      <sharedItems containsBlank="1" containsMixedTypes="1" containsNumber="1" containsInteger="1" minValue="1" maxValue="40"/>
    </cacheField>
    <cacheField name="W" numFmtId="0">
      <sharedItems containsBlank="1"/>
    </cacheField>
    <cacheField name="W_g" numFmtId="0">
      <sharedItems containsBlank="1" containsMixedTypes="1" containsNumber="1" minValue="0.1" maxValue="10"/>
    </cacheField>
    <cacheField name="B" numFmtId="0">
      <sharedItems containsBlank="1"/>
    </cacheField>
    <cacheField name="B-g" numFmtId="0">
      <sharedItems containsBlank="1" containsMixedTypes="1" containsNumber="1" minValue="0.1" maxValue="10"/>
    </cacheField>
    <cacheField name="R-getal" numFmtId="0">
      <sharedItems containsMixedTypes="1" containsNumber="1" minValue="0.4" maxValue="108"/>
    </cacheField>
    <cacheField name="R-klasse advies" numFmtId="0">
      <sharedItems containsMixedTypes="1" containsNumber="1" containsInteger="1" minValue="1" maxValue="3"/>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2">
  <r>
    <n v="1"/>
    <x v="0"/>
    <s v="A1"/>
    <x v="0"/>
    <s v="Is er sprake van overbelasting als gevolg van een hoge werkdrukbeleving bij ambulancemedewerkers? Baseer de beoordeling op de toelichting van de vraag."/>
    <s v="De beoordeling of hoge werkdruk ook voor overbelasting zorgt vraagt om een zorgvuldige aanpak. Input vanuit de teams is hierbij essentieel (zie ook de vraag over werkdruk in de modules meldkamer, kantoor en organisatie). Verzuimcijfers, de resulaten van het Periodiek Medisch Onderzoek en medewerkersonderzoeken (MTO/MO), vergelijking met andere locaties of organisaties en het eigen oordeel zijn hierin belangrijk. Daarnaast is er een aantal concrete aspecten die meegenomen worden:_x000a_• emotionele belasting;_x000a_• werkroosters: werk- en rusttijden zijn in balans;_x000a_• collegiale steun (collega’s en leidinggevende)."/>
    <s v="Nee"/>
    <s v=" "/>
    <s v="Letsel/verzuim"/>
    <n v="3"/>
    <s v="Zeer wel mogelijk"/>
    <n v="6"/>
    <s v="Dagelijks"/>
    <n v="6"/>
    <n v="108"/>
    <n v="3"/>
  </r>
  <r>
    <n v="2"/>
    <x v="0"/>
    <s v="A2"/>
    <x v="0"/>
    <s v="Zijn er voldoende maatregelen om de gevolgen van agressie te beheersen voor ambulancemedewerkers? Check aan de hand van de toelichting of alle elementen van het agressiebeleid zijn ingevuld."/>
    <s v="Een goed beleid bestaat uit de volgende set van maatregelen:_x000a_1. Voorzorgsmaatregelen_x000a_• training en scholing;_x000a_• heldere procedures;_x000a_• gebruik maken van hulpmiddelen;_x000a_• gedragregels voor patienten, familie en omstanders;_x000a_• sanctiebeleid. _x000a_2. Adequaat reageren_x000a_3. Opvang van het slachtoffer _x000a_4. Afhandelen van incidenten met aandacht voor melden en registreren_x000a_5. Doeltreffend aangiftebeleid_x000a_6. Dadergerichte aanpak, waar mogelijk verhaal schade op de dader_x000a_•_x0009_reageer binnen 48 uur naar de dader; _x000a_•_x0009_verhaal schade waar mogelijk."/>
    <s v="Nee"/>
    <s v=" "/>
    <s v="Letsel/verzuim"/>
    <n v="3"/>
    <s v="Zeer wel mogelijk"/>
    <n v="6"/>
    <s v="Maandelijks"/>
    <n v="2"/>
    <n v="36"/>
    <n v="2"/>
  </r>
  <r>
    <n v="3"/>
    <x v="0"/>
    <s v="A3"/>
    <x v="0"/>
    <s v="Zijn er voldoende maatregelen om de gevolgen van traumatische ervaringen te beheersen? Check dit aan de hand van de toelichting."/>
    <s v="Zijn er vormen van collegiale en professionele ondersteuning, als daar behoefte aan is? Denk aan gesprekken met collega's of leidinggevende, de inzet van BO-team, vertrouwenspersoon._x000a_Zie Handboek Bedrijfsopvangteams Ambulancezorg."/>
    <s v="Nee"/>
    <s v=" "/>
    <s v="Letsel/verzuim"/>
    <n v="3"/>
    <s v="Zeer wel mogelijk"/>
    <n v="6"/>
    <s v="Maandelijks"/>
    <n v="2"/>
    <n v="36"/>
    <n v="2"/>
  </r>
  <r>
    <n v="4"/>
    <x v="0"/>
    <s v="A4"/>
    <x v="0"/>
    <s v="Worden werkdruk, extern en intern ongewenst gedrag gesignaleerd en bespreekbaar gemaakt? Check dit aan de hand van de toelichting."/>
    <s v="Onder extern ongewenst gedrag wordt verstaan agressie en andere vormen van ongewenste omgangsvormen door patienten, familie of omstanders tegen medewerkers. Met intern ongewenst gedrag wordt bedoeld ongewenste omgangsvormen tussen collega’s en/of leidinggevenden (pesten, seksuele intimidatie, discriminatie en agressie en geweld)._x000a__x000a_Beoordeel de volgende vragen:_x000a_• Zijn er mogelijkheden om dit gedrag informeel en formeel bespreekbaar te maken? Is er een heldere gedragslijn ten aanzien van ongewenst gedrag en wordt die ook bewaakt? _x000a_• Zijn leidinggevenden in staat om dit gedrag bespreekbaar te maken?_x000a_• Is er voorlichting, instructie of training voor medewerkers en leidinggevenden?_x000a_• Zijn er mogelijkheden om knelpunten in teamverband of individueel op te lossen?_x000a__x000a__x000a_"/>
    <m/>
    <m/>
    <s v="Letsel/verzuim"/>
    <n v="3"/>
    <s v="Zeer wel mogelijk"/>
    <n v="6"/>
    <s v="Dagelijks"/>
    <n v="6"/>
    <n v="108"/>
    <n v="3"/>
  </r>
  <r>
    <n v="5"/>
    <x v="0"/>
    <s v="A5"/>
    <x v="1"/>
    <s v="Is er voldoende inzicht in de fysieke belasting van de ambulancemedewerkers? Check dit aan de hand van de toelichting."/>
    <s v="Voor fysieke belasting geldt een nadere inventarisatieplicht. Dit betekent dat voor de functies met verhoogde fysieke belasting (de ambulancemedewerkers) dit in beeld gebracht moet zijn. Er zijn twee manieren om dit in beeld te brengen:_x000a_• Met de TilThermometer. In de TilThermometer wordt rekening gehouden met twee soorten hulpverlening: spoedeisend en niet-spoedeisend._x000a_• Op basis van verzuimcijfers en groepsrapportage van het Periodiek Arbeidsgezondheidskundig Onderzoek.  "/>
    <s v="Nee"/>
    <s v=" "/>
    <s v="wettelijke verplichting"/>
    <s v=""/>
    <m/>
    <s v=" "/>
    <m/>
    <s v=""/>
    <s v="nvt"/>
    <s v="W"/>
  </r>
  <r>
    <n v="6"/>
    <x v="0"/>
    <s v="A6"/>
    <x v="1"/>
    <s v="Worden hulpmiddelen ingezet om fysieke belasting te verminderen? Check aan de hand van de toelichting welke hulpmiddelen ontbreken._x000a_"/>
    <s v="Op basis van een goede inventarisatie kan worden vastgesteld welke hulpmiddelen nodig zijn. Denk hierbij aan:_x000a_• glijzeil en tilmat;_x000a_• pat-slide (plaat);_x000a_• elektrische brancard;_x000a_• goed onderhouden wielen van de brancard;_x000a_• inzet van de brandweer voor het afhijsen van een patiënt; _x000a_• schepbrancard;_x000a_• tilstoel;_x000a_• evac chair._x000a_Zie ook: _x000a_Praktijkrichtlijnen fysieke belasting ambulancezorg_x000a__x000a_Of zie: _x000a_Arbocatalogus Ambulancezorg of Arboportaal._x000a_"/>
    <s v="Nee"/>
    <m/>
    <s v="Letsel/verzuim"/>
    <n v="3"/>
    <s v="Zeer wel mogelijk"/>
    <n v="6"/>
    <s v="Dagelijks"/>
    <n v="6"/>
    <n v="108"/>
    <n v="3"/>
  </r>
  <r>
    <n v="7"/>
    <x v="0"/>
    <s v="A7"/>
    <x v="1"/>
    <s v="Worden medewerkers geïnstrueerd om fysieke overbelasting te vermijden?"/>
    <s v="Zorg voor passende maatregelen. Op basis van een goede inventarisatie kan worden vastgesteld welke hulpmiddelen nodig zijn. Denk hierbij aan:_x000a_• glijzeil en tilmat;_x000a_• pat-slide (plaat);_x000a_• elektrische brancard;_x000a_• goed onderhouden wielen van de brancard;_x000a_• inzet van de brandweer voor het afhijsen van een patiënt; _x000a_• schepbrancard;_x000a_• tilstoel;_x000a_• evac chair._x000a_Zie ook: _x000a_Praktijkrichtlijnen fysieke belasting ambulancezorg_x000a__x000a_Of zie:_x000a_Arbocatalogus Ambulancezorg of Arboportaal."/>
    <s v="Nee"/>
    <s v=" "/>
    <s v="Letsel/verzuim"/>
    <n v="3"/>
    <s v="Zeer wel mogelijk"/>
    <n v="6"/>
    <s v="Dagelijks"/>
    <n v="6"/>
    <n v="108"/>
    <n v="3"/>
  </r>
  <r>
    <n v="8"/>
    <x v="0"/>
    <s v="A8"/>
    <x v="1"/>
    <s v="Wordt voldoende rekening gehouden met kwetsbare groepen ten aanzien van fysieke overbelasting? "/>
    <s v="De belastbaarheid van zwangeren of ouderen is vaak minder. Houd daar rekening mee. Zie ook: Arbocatalogus Ambulancezorg."/>
    <s v="Nee"/>
    <s v=" "/>
    <s v="Letsel/verzuim"/>
    <n v="3"/>
    <s v="Zeer wel mogelijk"/>
    <n v="6"/>
    <s v="Maandelijks"/>
    <n v="2"/>
    <n v="36"/>
    <n v="2"/>
  </r>
  <r>
    <n v="9"/>
    <x v="0"/>
    <s v="A9"/>
    <x v="1"/>
    <s v="Is de kantoorwerkplek ergonomisch goed ingericht? Maak daarbij gebruik van de checklist Beeldschermwerk."/>
    <s v="Voor beeldschermwerk zijn vuistregels beschikbaar over inrichting van het werk en de werkplek. Zie de Checklist Beeldschermwerk."/>
    <s v="Nee"/>
    <s v=" "/>
    <s v="Letsel/verzuim"/>
    <n v="3"/>
    <s v="Ongewoon"/>
    <n v="3"/>
    <s v="Dagelijks"/>
    <n v="6"/>
    <n v="54"/>
    <n v="2"/>
  </r>
  <r>
    <n v="10"/>
    <x v="0"/>
    <s v="A10"/>
    <x v="2"/>
    <s v="Worden bij vervoer van patienten voldoende infectiepreventiemaatregelen getroffen? Check aan de hand van de toelichting of maatregelen ontbreken."/>
    <s v="Bij vermoeden van infectieziekten van een patient worden alle stappen uit het LPA8 Protocol 2.6 Infectiepreventie gevolgd. Dat wil zeggen:_x000a_• vaststellen welke vorm van isolatie nodig is;_x000a_• onnodige materialen uit de ambulance verwijderen;_x000a_• isolatie toepassen;_x000a_• nazorg in de vorm van handhygiëne, desinfecteren van de ambulance,  reinigen en steriliseren van materiaal, schone werkkleding aantrekken indien aangegeven._x000a_"/>
    <s v="Ja"/>
    <s v=" "/>
    <s v="Letsel/verzuim"/>
    <n v="3"/>
    <s v="Zeer wel mogelijk"/>
    <n v="6"/>
    <s v="Dagelijks"/>
    <n v="6"/>
    <n v="108"/>
    <n v="3"/>
  </r>
  <r>
    <m/>
    <x v="0"/>
    <s v="A11"/>
    <x v="2"/>
    <s v="Worden de algemene maatregelen voor infectiepreventie getroffen? Check aan de hand van de toelichting of maatregelen ontbreken._x000a_"/>
    <s v="Algemene infectiepreventiemaatregelen zijn:_x000a_• weren van zieke medewerkers;_x000a_• gebruik van veilige naaldsystemen;_x000a_• protocol voor bijt-, krab- of prikaccidenten;_x000a_• vaccinatie (DKTP, bof, mazelen en rode hond en tegen hepatitis B. Voor DTP geldt een revaccinatie na tien jaar)._x000a__x000a_Daarnaast zijn er specifieke maatregelen voor afzonderlijke infectieziekten._x000a_Maak gebruik van de Hygiënerichtlijn Ambulancezorg._x000a_"/>
    <s v="Nee"/>
    <s v=" "/>
    <s v="Letsel/verzuim"/>
    <n v="3"/>
    <s v="Zeer wel mogelijk"/>
    <n v="6"/>
    <s v="Dagelijks"/>
    <n v="6"/>
    <n v="108"/>
    <n v="3"/>
  </r>
  <r>
    <n v="12"/>
    <x v="0"/>
    <s v="A12"/>
    <x v="2"/>
    <s v="Zijn medewerkers voldoende geïnformeerd over infectierisico's en beschermingsmaatregelen?"/>
    <s v=" "/>
    <s v="Nee"/>
    <s v=" "/>
    <s v="Letsel/verzuim"/>
    <n v="3"/>
    <s v="Zeer wel mogelijk"/>
    <n v="6"/>
    <s v="Dagelijks"/>
    <n v="6"/>
    <n v="108"/>
    <n v="3"/>
  </r>
  <r>
    <n v="13"/>
    <x v="0"/>
    <s v="A13"/>
    <x v="2"/>
    <s v="Wordt er rekening gehouden met kwetsbare groepen ten aanzien van infectierisico's?"/>
    <s v="Medisch kwetsbare medewerkers zijn in eerste plaats zwangere vrouwen. Maar ook ouderen en mensen met problemen in hun immuunsysteem. "/>
    <s v="Nee"/>
    <s v=" "/>
    <s v="Letsel/verzuim"/>
    <n v="3"/>
    <s v="Zeer wel mogelijk"/>
    <n v="6"/>
    <s v="Maandelijks"/>
    <n v="2"/>
    <n v="36"/>
    <n v="2"/>
  </r>
  <r>
    <n v="14"/>
    <x v="0"/>
    <s v="A14"/>
    <x v="2"/>
    <s v="Zijn er protocollen voor bijzondere infectiesituaties? Lees de toelichting."/>
    <s v="Protocollen voor situaties met besmette patiënten (MRSA, ebola, Corona of onbekende besmetting) zijn te vinden in LPA8.1 Protocol 2.6 Infectiepreventie en (V)LPA protocol COVID-19"/>
    <s v="Nee"/>
    <s v=" "/>
    <s v="Letsel/verzuim"/>
    <n v="3"/>
    <s v="Zeer wel mogelijk"/>
    <n v="6"/>
    <s v="Dagelijks"/>
    <n v="6"/>
    <n v="108"/>
    <n v="3"/>
  </r>
  <r>
    <n v="15"/>
    <x v="0"/>
    <s v="A15"/>
    <x v="3"/>
    <s v="Zijn er voldoende hulpmiddelen op de ambulance voor risicovolle ongevalssituaties? Check aan de hand van de toelichting welke hulpmiddelen ontbreken."/>
    <s v="Standaard is de ambulance uitgerust met een set van persoonlijke beschermingsmiddelen (helm, veiligheidsbril, mondkapje (FFP2 adembescherming), handschoenen, reflecterende hesjes, schort of overall)."/>
    <s v="Nee"/>
    <s v=" "/>
    <s v="Dode"/>
    <n v="15"/>
    <s v="Ongewoon"/>
    <n v="3"/>
    <s v="Maandelijks"/>
    <n v="2"/>
    <n v="90"/>
    <n v="3"/>
  </r>
  <r>
    <n v="16"/>
    <x v="0"/>
    <s v="A16"/>
    <x v="3"/>
    <s v="Is er goede communicatie tussen meldkamer en ambulancepost bij risicovolle ongevalssituaties? Check dit aan de hand van ervaringen bij collega's."/>
    <s v=" "/>
    <s v="Nee"/>
    <s v=" "/>
    <s v="Dode"/>
    <n v="15"/>
    <s v="Ongewoon"/>
    <n v="3"/>
    <s v="Maandelijks"/>
    <n v="2"/>
    <n v="90"/>
    <n v="3"/>
  </r>
  <r>
    <n v="17"/>
    <x v="0"/>
    <s v="A17"/>
    <x v="3"/>
    <s v="Worden medewerkers goed opgeleid ten aanzien van veiligheid op risicovolle ongevalssituaties?"/>
    <s v="Opleiding-training-oefening is een belangrijk onderdeel vanuit de veiligheidsregio om de veiligheid bij risicovolle ongevalssituaties te borgen. Van belang in elke training en opleiding is om het uitgangsprincipe centraal te stellen dat je als hulpverlener eerst aan je eigen veiligheid moet denken, voordat je anderen kunt helpen. Een heel specifiek voorbeeld is de airbagtraining voor reddingen in voertuigen. Zie ook https://www.incidentmanagement.nl/nl-nl/elearning.aspx "/>
    <s v="Nee"/>
    <s v=" "/>
    <s v="Dode"/>
    <n v="15"/>
    <s v="Ongewoon"/>
    <n v="3"/>
    <s v="Maandelijks"/>
    <n v="2"/>
    <n v="90"/>
    <n v="3"/>
  </r>
  <r>
    <n v="18"/>
    <x v="0"/>
    <s v="A18"/>
    <x v="3"/>
    <s v="Wordt het protocol voor veiligheid op risicovolle ongevalssituaties gebruikt? Check aan de hand van de toelichting of de protocollen worden gebruikt."/>
    <s v="Wordt protocol 2.1 Grootschalig Incident uit het LPA8.1 voldoende gevolgd binnen de organisatie? Dit protocol is een kapstok voor andere afspraken. Zo wordt verwezen naar het incidentmanagement. Dat zijn afspraken met alle hulpverleningsdiensten over de taakverdeling bij verkeersongevallen. Daarin zijn ook duidelijke instructies te vinden voor meldkamer en ambulancemedewerker._x000a_De centralist speelt een belangrijke rol in het doorzetten van vitale informatie._x000a_"/>
    <s v="Nee"/>
    <s v=" "/>
    <s v="Dode"/>
    <n v="15"/>
    <s v="Ongewoon"/>
    <n v="3"/>
    <s v="Maandelijks"/>
    <n v="2"/>
    <n v="90"/>
    <n v="3"/>
  </r>
  <r>
    <n v="19"/>
    <x v="0"/>
    <s v="A19"/>
    <x v="4"/>
    <s v="Is de geluidsbelasting in de ambulance beoordeeld?"/>
    <s v="Dit is nodig als het vermoeden bestaat dat de dagdosis hoger is dan 80 dB(A). Een indicator hiervoor is het geluidsniveau in de cabine. Als met ingeschakeld akoestisch alarm men zich niet meer gemakkelijk verstaanbaar kan maken tegenover een persoon op de passagiersstoel, dan is dat een aanwijzing dat de geluidsniveaus te hoog zijn._x000a_De dagdosis wordt ook bepaald door de tijdsduur van de te hoge geluidsniveaus. Als te hoge geluidsniveaus slechts 5 tot 10 minuten per dag (als gemiddeld over een werkweek) voorkomen, dan zal de gemiddelde dagdosis uiteraard lager zijn. _x000a_De blootstellingsniveaus van de motorverpleegkundige (solist) zijn hoger. _x000a_Laat een beoordeling opstellen door een deskundige._x000a_"/>
    <s v="Nee"/>
    <s v=" "/>
    <s v="wettelijke verplichting"/>
    <s v=""/>
    <m/>
    <s v=" "/>
    <m/>
    <s v=""/>
    <s v="nvt"/>
    <s v="W"/>
  </r>
  <r>
    <n v="20"/>
    <x v="0"/>
    <s v="A20"/>
    <x v="4"/>
    <s v="Worden maatregelen genomen om blootstelling aan lawaai te verminderen? Check dit aan de hand van de toelichting."/>
    <s v="Denk aan de volgende maatregelen:_x000a_• de sirene op vergrootte afstand van de zitplaatsen monteren? Bijvoorbeeld achter de grill of op de bumper;_x000a_• isoleren van de cabine;_x000a_• aanbieden en gebruik van geschikte gehoorbeschermingsmiddelen. _x000a_Wanneer zijn maatregelen nodig? Als de beoordeling aangeeft dat de dagdosis hoger is dan 80 dB(A). Een indicator hiervoor is het geluidsniveau in de cabine. Als met ingeschakeld akoestisch alarm men zich niet meer gemakkelijk verstaanbaar kan maken  tegenover een persoon op de passagiersstoel, dan is dat een aanwijzing dat de geluidsniveaus te hoog zijn. Voor de motorverpleegkundige (solist) is de noodzaak voor het gebruik van gehoorbescherming hoger omdat de geluidbelasting hoger is._x000a_"/>
    <s v="Nee"/>
    <s v=" "/>
    <s v="Invaliditeit"/>
    <n v="7"/>
    <s v="Zeer wel mogelijk"/>
    <n v="6"/>
    <s v="Maandelijks"/>
    <n v="2"/>
    <n v="84"/>
    <n v="3"/>
  </r>
  <r>
    <n v="21"/>
    <x v="0"/>
    <s v="A21"/>
    <x v="5"/>
    <s v="Is de bedrijfshulpverlening op de locatie goed georganiseerd? Check aan de hand van de toelichting."/>
    <s v="De bedrijfshulpverlening is op de locatie goed georganiseerd als het volgende aanwezig is:_x000a_• aanwezigheid van BHV-ers;_x000a_• uitrusting voor de BHV-ers;_x000a_• BHV- of ontruimingsplan voor de locatie._x000a__x000a_En als er sprake is van een bedrijfsverzamelpand: afstemming met andere gebruikers in het pand._x000a_"/>
    <s v="Nee"/>
    <s v="  "/>
    <s v="wettelijke verplichting"/>
    <s v=""/>
    <m/>
    <m/>
    <m/>
    <m/>
    <s v="nvt"/>
    <s v="W"/>
  </r>
  <r>
    <n v="22"/>
    <x v="0"/>
    <s v="A22"/>
    <x v="6"/>
    <s v="Zijn er voldoende voorzieningen in het gebouw en zijn ze in goede staat? Check aan de hand van de toelichting."/>
    <s v="De kleed- en slaapkamers zijn naar sekse gescheiden. Er zijn mogelijkheden om de persoonlijke spullen goed op te bergen. Er is een keuken of pantry. Er is een mogelijkheid om te kolven (afsluitbare, rustige ruimte)."/>
    <s v="Nee"/>
    <s v=" "/>
    <s v="Gering letsel"/>
    <n v="1"/>
    <s v="Ongewoon"/>
    <n v="3"/>
    <s v="Dagelijks"/>
    <n v="6"/>
    <n v="18"/>
    <n v="1"/>
  </r>
  <r>
    <n v="23"/>
    <x v="0"/>
    <s v="A23"/>
    <x v="6"/>
    <s v="Voldoet het gebouw aan de nodige veiligheidsvereisten? Beoordeel deze vraag aan de hand van de toelichting."/>
    <s v="Denk aan:_x000a_• leuningen bij trappen;_x000a_• hekken bij een bordes of entresol;_x000a_• aanwezigheid en werking noodverlichting;_x000a_• vluchtwegen en vluchtwegmarkering zijn aanwezig; _x000a_• blusmiddelen zijn aanwezig;_x000a_• brandmeldinstallatie is aanwezig;_x000a_• verlichting is voldoende;_x000a_• elektrische voorzieningen zijn op orde;_x000a_• stellingen en kasten zijn stabiel opgesteld;_x000a_• trappen en ladders zijn veilig;_x000a_• transparante deuren zijn op ooghoogte gemarkeerd;_x000a_• automatische deuren en hekken leveren geen gevaar op;_x000a_• voor gebouwen met een slaapfunctie is een gebruiksvergunning aanwezig indien nodig._x000a_"/>
    <s v="Nee"/>
    <s v=" "/>
    <s v="Invaliditeit"/>
    <n v="7"/>
    <s v="Denkbaar"/>
    <n v="0.5"/>
    <s v="Voortdurend"/>
    <n v="10"/>
    <n v="35"/>
    <n v="2"/>
  </r>
  <r>
    <n v="24"/>
    <x v="0"/>
    <s v="A24"/>
    <x v="6"/>
    <s v="Is er een behaaglijk binnenklimaat?"/>
    <s v="De behaaglijkheid van het binnenklimaat bestaat uit een combinatie van factoren:_x000a_• Voldoende ventilatie (frisse lucht). Een mechanisch ventilatiesysteem moet per persoon per uur ten minste 30 m³ verse buitenlucht toevoeren en dezelfde hoeveelheid verbruikte lucht afvoeren._x000a_• Temperatuur is niet te hoog en niet te laag. Streefwaarden zijn 20 – 24º C (winter) en 23 – 26º C (zomer)._x000a_• Geen of weinig tocht._x000a_Bij de beoordeling moet rekening worden gehouden met onderlinge verschillen in klimaatbeleving van mensen._x000a_"/>
    <s v="Nee"/>
    <s v=" "/>
    <s v="Gering letsel"/>
    <n v="1"/>
    <s v="Ongewoon"/>
    <n v="3"/>
    <s v="Dagelijks"/>
    <n v="6"/>
    <n v="18"/>
    <n v="1"/>
  </r>
  <r>
    <n v="25"/>
    <x v="0"/>
    <s v="A25"/>
    <x v="3"/>
    <s v="Worden in de garage de dieseluitlaatgassen afgezogen?_x000a__x000a_"/>
    <s v="Dieseluitlaatgassen zijn gezondheidschadelijk. Het stationair draaien van de  auto's in de garage moet worden vermeden. Of de uitlaatgassen moeten worden afgevoerd via een afzuigsysteem. Een alternatief is het gebruik van opzetfilters."/>
    <s v="Nee"/>
    <m/>
    <s v="wettelijke verplichting"/>
    <s v=""/>
    <s v="Ongewoon"/>
    <s v=" "/>
    <s v="Dagelijks"/>
    <s v=""/>
    <s v="nvt"/>
    <s v="W"/>
  </r>
  <r>
    <n v="26"/>
    <x v="0"/>
    <s v="A26"/>
    <x v="7"/>
    <s v="Overige risico's"/>
    <s v="Mochten er arborisico's ontbreken in de vragenlijst, noteer deze dan hier. U moet zorg dragen voor een volledige inventarisatie en evaluatie. _x000a_Denk aan de zorgvuldige opslag van zuurstofflessen en andere materialen. En in het bijzonder willen we wijzen op de garage. Vindt er onderhoud plaats van auto’s? Denk dan aan de keuring van de brug, van elektrisch gereedschap en van hijsmiddelen, aan geluidsbelasting bij pneumatisch en elektrisch gereedschap. Meer informatie over arborisico’s in garages is te vinden op https://www.arbocatalogusmobiel.nl/._x000a_"/>
    <s v="Nee"/>
    <s v=" "/>
    <s v="Letsel/verzuim"/>
    <n v="3"/>
    <s v="Denkbaar"/>
    <n v="0.5"/>
    <s v="Jaarlijks"/>
    <n v="1"/>
    <n v="1.5"/>
    <n v="1"/>
  </r>
  <r>
    <n v="27"/>
    <x v="1"/>
    <s v="V1"/>
    <x v="2"/>
    <s v="Zijn er hulpmiddelen verstrekt om het voertuig gemakkelijk te reinigen, zowel binnen als buiten?"/>
    <s v="Er zijn op de posten telescoopstokken met borstel, schoonmaakartikelen en emmers. Warm en koud water._x000a_Maak gebruik van hygiëne protocol"/>
    <s v="Nee"/>
    <m/>
    <s v="Letsel/verzuim"/>
    <n v="3"/>
    <s v="Zeer wel mogelijk"/>
    <n v="6"/>
    <s v="Dagelijks"/>
    <n v="6"/>
    <n v="108"/>
    <n v="3"/>
  </r>
  <r>
    <n v="28"/>
    <x v="1"/>
    <s v="V2"/>
    <x v="2"/>
    <s v="Zijn er richtlijnen voor het schoonhouden van het voertuig?"/>
    <s v=" -_x0009_Maak gebruik van hygiëne protocol _x000a_-_x0009_Container met schoonmaakdoekjes is aanwezig in elke ambulance_x000a_-_x0009_Schoonmaakbenodigdheden zijn aanwezig op de post met instructies erbij_x000a_-_x0009_Gebruik van mistvernevelaar in achtercompartiment volgens protocol"/>
    <m/>
    <m/>
    <s v="Letsel/verzuim"/>
    <n v="3"/>
    <s v="Zeer wel mogelijk"/>
    <n v="6"/>
    <s v="Dagelijks"/>
    <n v="6"/>
    <n v="108"/>
    <n v="3"/>
  </r>
  <r>
    <n v="29"/>
    <x v="1"/>
    <s v="V3"/>
    <x v="2"/>
    <s v="Kunnen de vloeren gemakkelijk worden gereinigd?"/>
    <s v="Vloeren zijn voorzien van een stroeve onderlaag(antislip)"/>
    <m/>
    <m/>
    <s v="Letsel/verzuim"/>
    <n v="3"/>
    <s v="Zeer wel mogelijk"/>
    <n v="6"/>
    <s v="Dagelijks"/>
    <n v="6"/>
    <n v="108"/>
    <n v="3"/>
  </r>
  <r>
    <n v="30"/>
    <x v="1"/>
    <s v="V4"/>
    <x v="8"/>
    <s v="Is er een periodiek onderhoudsschema voor het voertuig?"/>
    <s v="Zorg voor een onderhoudsschema voor het controleren van het technische onderhoud._x000a_Taak wagenparkbeheerder."/>
    <m/>
    <m/>
    <s v="Letsel/verzuim"/>
    <n v="3"/>
    <s v="Zeer wel mogelijk"/>
    <n v="6"/>
    <s v="Dagelijks"/>
    <n v="6"/>
    <n v="108"/>
    <n v="3"/>
  </r>
  <r>
    <n v="31"/>
    <x v="1"/>
    <s v="V5"/>
    <x v="3"/>
    <s v="Worden de veiligheidsvoorschriften bij het verwisselen van zuurstofflessen in acht genomen?"/>
    <s v="Overzichten gevaarlijke stoffen en kaarten. Er geldt een algeheel rookverbod in de voertuigen waar zuurstof aanwezig is. Zuurstofflessen dienen te allen tijde deugdelijk bevestigd te zijn en niet los in het voertuig te worden opgeborgen._x000a_Veiligheidsblad in gevaarlijke stoffen map en zuurstofkast."/>
    <m/>
    <m/>
    <s v="Letsel/verzuim"/>
    <n v="3"/>
    <s v="Zeer wel mogelijk"/>
    <n v="6"/>
    <s v="Dagelijks"/>
    <n v="6"/>
    <n v="108"/>
    <n v="3"/>
  </r>
  <r>
    <n v="32"/>
    <x v="1"/>
    <s v="V6"/>
    <x v="3"/>
    <s v="Is er toezicht op defecten en schades, in en om het voertuig, die gemeld worden?"/>
    <s v="- Meldingen via intranet applicatie_x000a_- Wagenparkbeheerder houdt meldingen in de gaten en onderneemt actie binnen max 2 werkdagen."/>
    <m/>
    <m/>
    <s v="Letsel/verzuim"/>
    <n v="3"/>
    <s v="Zeer wel mogelijk"/>
    <n v="6"/>
    <s v="Dagelijks"/>
    <n v="6"/>
    <n v="108"/>
    <n v="3"/>
  </r>
  <r>
    <n v="33"/>
    <x v="1"/>
    <s v="V7"/>
    <x v="3"/>
    <s v="Zijn er procedures beschreven bij omgaan met calamiteiten van het voertuig?"/>
    <s v="In het Handboek voertuig, zijn procedures beschreven wat te doen. Bediening, noodstart, ongevalsregistratie._x000a_In ieder voertuig is een dergelijk handboek aanwezig. _x000a_Bij calamiteiten wordt ook achterwacht ingelicht. "/>
    <m/>
    <m/>
    <s v="Letsel/verzuim"/>
    <n v="3"/>
    <s v="Zeer wel mogelijk"/>
    <n v="6"/>
    <s v="Dagelijks"/>
    <n v="6"/>
    <n v="108"/>
    <n v="3"/>
  </r>
  <r>
    <n v="34"/>
    <x v="1"/>
    <s v="V8"/>
    <x v="7"/>
    <s v="Overige risico's"/>
    <s v="Mochten er arborisico's ontbreken in de vragenlijst, noteer deze dan hier. U moet zorg dragen voor een volledige inventarisatie en evaluatie. "/>
    <s v="Nee"/>
    <s v=" "/>
    <s v="Gering letsel"/>
    <n v="1"/>
    <s v="Te verwachten"/>
    <n v="10"/>
    <s v="Jaarlijks"/>
    <n v="1"/>
    <n v="10"/>
    <n v="1"/>
  </r>
  <r>
    <n v="35"/>
    <x v="2"/>
    <s v="K1"/>
    <x v="0"/>
    <s v="Is er sprake van overbelasting als gevolg van een hoge werkdrukbeleving bij medewerkers? Baseer de beoordeling op de toelichting van de vraag."/>
    <s v="De beoordeling of hoge werkdruk ook voor overbelasting zorgt vraagt om een zorgvuldige aanpak. Input vanuit de teams is hierbij essentieel (zie ook de vraag over werkdruk in de modules ambulancepost, meldkamer, kantoor). Verzuimcijfers, de resultaten van het Periodiek Medisch Onderzoek en medewerkersonderzoeken (MTO/MO), vergelijking met andere locaties of organisaties en het eigen oordeel zijn hierin belangrijk. Daarnaast is er een aantal concrete aspecten die meegenomen worden:_x000a_• emotionele belasting;_x000a_• werkroosters: werk- en rusttijden zijn in balans;_x000a_• collegiale steun (collega’s en leidinggevende);"/>
    <s v="Nee"/>
    <s v=" "/>
    <s v="Letsel/verzuim"/>
    <n v="3"/>
    <s v="Zeer wel mogelijk"/>
    <n v="6"/>
    <s v="Dagelijks"/>
    <n v="6"/>
    <n v="108"/>
    <n v="3"/>
  </r>
  <r>
    <n v="36"/>
    <x v="2"/>
    <s v="K2"/>
    <x v="0"/>
    <s v="Worden werkdruk en intern ongewenst gedrag gesignaleerd en bespreekbaar gemaakt? Check dit aan de hand van de toelichting."/>
    <s v="Met intern ongewenst gedrag wordt bedoeld ongewenste omgangsvormen tussen collega’s en/of leidinggevenden (pesten, seksuele intimidatie, discriminatie en agressie en geweld)._x000a__x000a_Beoordeel de volgende vragen:_x000a_• Zijn er mogelijkheden om dit gedrag informeel en formeel bespreekbaar te maken? Is er een heldere gedragslijn ten aanzien van ongewenst gedrag en wordt die ook bewaakt? _x000a_• Zijn leidinggevende in staat om dit gedrag bespreekbaar te maken?_x000a_• Is er voorlichting, instructie of training voor medewerkers en leidinggevenden?_x000a_• Zijn er mogelijkheden om knelpunten in teamverband of individueel op te lossen?_x000a__x000a_"/>
    <m/>
    <m/>
    <s v="Letsel/verzuim"/>
    <n v="3"/>
    <s v="Denkbaar"/>
    <n v="0.5"/>
    <s v="Jaarlijks"/>
    <n v="1"/>
    <n v="1.5"/>
    <n v="1"/>
  </r>
  <r>
    <n v="37"/>
    <x v="2"/>
    <s v="K3"/>
    <x v="1"/>
    <s v="Is de kantoorwerkplek ergonomisch goed ingericht? Maak daarbij gebruik van de checklist Beeldschermwerk."/>
    <s v="Voor beeldschermwerk zijn vuistregels beschikbaar over goede inrichting van de werkplek. Gebruik voor de beantwoording van deze vraag de Checklist Beeldschermwerk. _x000a__x000a_Bij structureel thuiswerk is het van belang om vast te stellen of deze voldoet aan de ergonomische eisen._x000a__x000a_"/>
    <s v="Nee"/>
    <s v=" "/>
    <s v="Letsel/verzuim"/>
    <n v="3"/>
    <s v="Ongewoon"/>
    <n v="3"/>
    <s v="Dagelijks"/>
    <n v="6"/>
    <n v="54"/>
    <n v="2"/>
  </r>
  <r>
    <n v="38"/>
    <x v="2"/>
    <s v="K4"/>
    <x v="5"/>
    <s v="Is de bedrijfshulpverlening op de locatie goed georganiseerd? Check aan de hand van de toelichting."/>
    <s v="De bedrijfshulpverlening is op de locatie goed georganiseerd als het volgende aanwezig is:_x000a_• aanwezigheid van BHV-ers;_x000a_• uitrusting voor de BHV-ers;_x000a_• BHV- of ontruimingsplan voor de locatie._x000a__x000a_En als er sprake is van een bedrijfsverzamelpand: afstemming met andere gebruikers in het pand._x000a_"/>
    <s v="Nee"/>
    <s v="  "/>
    <s v="wettelijke verplichting"/>
    <s v=""/>
    <m/>
    <m/>
    <m/>
    <m/>
    <s v="nvt"/>
    <s v="W"/>
  </r>
  <r>
    <n v="39"/>
    <x v="2"/>
    <s v="K5"/>
    <x v="6"/>
    <s v="Voldoet het gebouw aan de nodige veiligheidsvereisten? Beoordeel deze vraag aan de hand van de toelichting."/>
    <s v="Denk aan:_x000a_• leuningen bij trappen;_x000a_• hekken bij een bordes of entresol;_x000a_• aanwezigheid en werking noodverlichting;_x000a_• vluchtwegen en vluchtwegmarkering zijn aanwezig; _x000a_• blusmiddelen zijn aanwezig;_x000a_• brandmeldinstallatie is aanwezig;_x000a_• verlichting is voldoende;_x000a_• elektrische voorzieningen zijn op orde;_x000a_• stellingen en kasten zijn stabiel opgesteld;_x000a_• trappen en ladders zijn veilig;_x000a_• transparante deuren zijn op ooghoogte gemarkeerd;_x000a_• automatische deuren en hekken leveren geen gevaar op._x000a_"/>
    <s v="Nee"/>
    <s v=" "/>
    <s v="Invaliditeit"/>
    <n v="7"/>
    <s v="Denkbaar"/>
    <n v="0.5"/>
    <s v="Voortdurend"/>
    <n v="10"/>
    <n v="35"/>
    <n v="2"/>
  </r>
  <r>
    <n v="40"/>
    <x v="2"/>
    <s v="K6"/>
    <x v="6"/>
    <s v="Is er een behaaglijk binnenklimaat?"/>
    <s v="De behaaglijkheid van het binnenklimaat bestaat uit een combinatie van factoren:_x000a_• Voldoende ventilatie (frisse lucht). Een mechanisch ventilatiesysteem moet per persoon per uur ten minste 30 m³ verse buitenlucht toevoeren en dezelfde hoeveelheid verbruikte lucht afvoeren._x000a_• Temperatuur is niet te hoog en niet te laag. Streefwaarden zijn 20 – 24º C (winter) en 23 – 26º C (zomer)._x000a_• Geen of weinig tocht._x000a_Bij de beoordeling moet rekening worden gehouden met onderlinge verschillen in klimaatbeleving van mensen._x000a_"/>
    <s v="Nee"/>
    <s v=" "/>
    <s v="Gering letsel"/>
    <n v="1"/>
    <s v="Ongewoon"/>
    <n v="3"/>
    <s v="Dagelijks"/>
    <n v="6"/>
    <n v="18"/>
    <n v="1"/>
  </r>
  <r>
    <n v="41"/>
    <x v="2"/>
    <s v="K7"/>
    <x v="7"/>
    <s v="Overige risico's"/>
    <s v="Mochten er arborisico's ontbreken in de vragenlijst, noteer deze dan hier. U moet zorg dragen voor een volledige inventarisatie en evaluatie. "/>
    <s v="Nee"/>
    <s v=" "/>
    <s v="Gering letsel"/>
    <n v="1"/>
    <s v="Te verwachten"/>
    <n v="10"/>
    <s v="Jaarlijks"/>
    <n v="1"/>
    <n v="10"/>
    <n v="1"/>
  </r>
  <r>
    <n v="42"/>
    <x v="3"/>
    <s v="M1"/>
    <x v="0"/>
    <s v="Is er sprake van overbelasting als gevolg van een hoge werkdrukbeleving bij medewerkers? Baseer de beoordeling op de toelichting van de vraag."/>
    <s v="De beoordeling of hoge werkdruk ook voor overbelasting zorgt vraagt om een zorgvuldige aanpak. Input vanuit de teams is hierbij essentieel (zie ook de vraag over werkdruk in de modules ambulancepost, meldkamer, kantoor). Verzuimcijfers, de resultaten van het Periodiek Medisch Onderzoek en medewerkersonderzoeken (MTO/MO), vergelijking met andere locaties of organisaties en het eigen oordeel zijn hierin belangrijk. Daarnaast is er een aantal concrete aspecten die meegenomen worden:_x000a_• emotionele belasting;_x000a_• werkroosters: werk- en rusttijden zijn in balans;_x000a_• collegiale steun (collega’s en leidinggevende);"/>
    <s v="Nee"/>
    <s v=" "/>
    <s v="Letsel/verzuim"/>
    <n v="3"/>
    <s v="Zeer wel mogelijk"/>
    <n v="6"/>
    <s v="Dagelijks"/>
    <n v="6"/>
    <n v="108"/>
    <n v="3"/>
  </r>
  <r>
    <n v="43"/>
    <x v="3"/>
    <s v="M2"/>
    <x v="0"/>
    <s v="Zijn er voldoende maatregelen om de gevolgen van agressie te beheersen voor meldkamermedewerkers? Check aan de hand van de toelichting of alle elementen van het agressiebeleid zijn ingevuld."/>
    <s v="Een goed beleid bestaat uit de volgende set van maatregelen:_x000a_1. Voorzorgsmaatregelen_x000a_• training en scholing;_x000a_• heldere procedures;_x000a_• gebruik maken van hulpmiddelen;_x000a_• gedragsregels voor patienten, familie en omstanders;_x000a_• sanctiebeleid. _x000a_2. Adequaat reageren_x000a_3. Opvang van het slachtoffer _x000a_4. Afhandelen van incidenten met aandacht voor melden en registreren_x000a_5. Doeltreffend aangiftebeleid_x000a_6. Dadergerichte aanpak, waar mogelijk verhaal schade op de dader_x000a_• reageer binnen 48 uur naar de dader; _x000a_• verhaal schade waar mogelijk."/>
    <s v="Ja"/>
    <m/>
    <s v="Letsel/verzuim"/>
    <n v="3"/>
    <s v="Zeer wel mogelijk"/>
    <n v="6"/>
    <s v="Dagelijks"/>
    <n v="6"/>
    <n v="108"/>
    <n v="3"/>
  </r>
  <r>
    <n v="44"/>
    <x v="3"/>
    <s v="M3"/>
    <x v="0"/>
    <s v="Worden werkdruk, extern en intern ongewenst gedrag gesignaleerd en bespreekbaar gemaakt? Check dit aan de hand van de toelichting."/>
    <s v="Onder extern ongewenst gedrag wordt verstaan ongewenste omgangsvormen door patienten, familie of omstanders tegen medewerkers. Met intern ongewenst gedrag wordt bedoeld ongewenste omgangsvormen tussen collega’s en/of leidinggevenden (pesten, seksuele intimidatie, discriminatie en agressie en geweld)._x000a__x000a_Beoordeel de volgende vragen:_x000a_• Zijn er mogelijkheden om dit gedrag informeel en formeel bespreekbaar te maken? Is er een heldere gedragslijn ten aanzien van ongewenst gedrag en wordt die ook bewaakt? _x000a_• Zijn leidinggevenden in staat om dit gedrag bespreekbaar te maken?_x000a_• Is er voorlichting, instructie of training voor medewerkers en leidinggevenden?_x000a_• Zijn er mogelijkheden om knelpunten in teamverband of individueel op te lossen?_x000a_"/>
    <m/>
    <m/>
    <s v="Letsel/verzuim"/>
    <n v="3"/>
    <s v="Zeer wel mogelijk"/>
    <n v="6"/>
    <s v="Maandelijks"/>
    <n v="2"/>
    <n v="36"/>
    <n v="2"/>
  </r>
  <r>
    <n v="45"/>
    <x v="3"/>
    <s v="M4"/>
    <x v="0"/>
    <s v="Zijn er voldoende maatregelen om de gevolgen van traumatische ervaringen te beheersen? Check dit aan de hand van de toelichting."/>
    <s v="Zijn er vormen van collegiale en professionele ondersteuning, als daar behoefte aan is? Denk aan gesprekken met collega's of leidinggevende, de inzet van BO-team, vertrouwenspersoon._x000a_Zie Handboek Bedrijfsopvangteams Ambulancezorg."/>
    <s v="Nee"/>
    <s v=" "/>
    <s v="Letsel/verzuim"/>
    <n v="3"/>
    <s v="Zeer wel mogelijk"/>
    <n v="6"/>
    <s v="Maandelijks"/>
    <n v="2"/>
    <n v="36"/>
    <n v="2"/>
  </r>
  <r>
    <n v="46"/>
    <x v="3"/>
    <s v="M5"/>
    <x v="1"/>
    <s v="Is de meldkamer ergonomisch goed ingericht? Maak daarbij gebruik van de Checklist Beeldschermwerk."/>
    <s v="Als de meldkamer gedeeld wordt met andere diensten dan moeten verbetersuggesties afgestemd worden met deze diensten cq de eigenaar van de meldkamer._x000a_Bij de meldkamer gaat het ondermeer over beperkte reikafstanden voor apparatuur die gebruikt wordt, gebruiksvriendelijke software, gebruiksvriendelijke presentatie van de informatie, goede positionering van de monitorwand en een adequaat klimaatsysteem om de interne warmtelast af te voeren. Zie ook de informatie over de meld- en controlekamer van het Rijk._x000a__x000a_Een ander hulpmiddel is de Checklist Beeldschermwerk. _x000a__x000a_"/>
    <s v="Nee"/>
    <s v=" "/>
    <s v="Letsel/verzuim"/>
    <n v="3"/>
    <s v="Ongewoon"/>
    <n v="3"/>
    <s v="Dagelijks"/>
    <n v="6"/>
    <n v="54"/>
    <n v="2"/>
  </r>
  <r>
    <n v="47"/>
    <x v="3"/>
    <s v="M6"/>
    <x v="4"/>
    <s v="Is het geluidsniveau in orde?"/>
    <s v="Hinderlijke geluidsniveaus kunnen verstorend werken. Ze kunnen leiden tot concentratieverlies en hinder. Zorg dat dit voldoende beheerst is. Analyseren en oplossen van geluidshinder vraagt om de inzet van specialistische expertise. De spraakverstaanbaarheid wordt niet alleen bepaald door het geluidsniveau maar ook door de nagalmtijd. "/>
    <s v="Nee"/>
    <s v=" "/>
    <s v="Gering letsel"/>
    <n v="1"/>
    <s v="Zeer wel mogelijk"/>
    <n v="6"/>
    <s v="Dagelijks"/>
    <n v="6"/>
    <n v="36"/>
    <n v="2"/>
  </r>
  <r>
    <n v="48"/>
    <x v="3"/>
    <s v="M7"/>
    <x v="3"/>
    <s v="Is er goede communicatie tussen meldkamer en ambulancemedewerker bij risicovolle hulpverleningssituaties? Check dit aan de hand van ervaringen bij collega's."/>
    <s v="Goede afstemming tussen meldkamer en ambulancemedewerkers bij risicovolle hulpverleningssituaties wordt geborgd._x000a_Wordt protocol 2.1 Grootschalig Incident uit het LPA8.1 voldoende gevolgd binnen de organisatie? Dit protocol is een kapstok voor andere afspraken. Zo wordt verwezen naar het incidentmanagement. Dat zijn afspraken met alle hulpverleningsdiensten over de taakverdeling bij verkeersongevallen. Daarin zijn ook duidelijke instructies te vinden voor meldkamer en ambulancemedewerker._x000a_De centralist speelt een belangrijke rol in het doorzetten van vitale informatie._x000a_"/>
    <s v="Nee"/>
    <s v=" "/>
    <s v="Dode"/>
    <n v="15"/>
    <s v="Ongewoon"/>
    <n v="3"/>
    <s v="Maandelijks"/>
    <n v="2"/>
    <n v="90"/>
    <n v="3"/>
  </r>
  <r>
    <n v="49"/>
    <x v="3"/>
    <s v="M8"/>
    <x v="5"/>
    <s v="Is de bedrijfshulpverlening op de locatie goed georganiseerd? Check aan de hand van de toelichting."/>
    <s v="De bedrijfshulpverlening is op de locatie goed georganiseerd als het volgende aanwezig is:_x000a_• aanwezigheid van BHV-ers;_x000a_• uitrusting voor de BHV-ers;_x000a_• BHV- of ontruimingsplan voor de locatie._x000a__x000a_Is er back-up geregeld voor overnemen van meldingen door andere meldkamer?_x000a__x000a_En als er sprake is van een bedrijfsverzamelpand: afstemming met andere gebruikers in het pand._x000a_"/>
    <s v="Nee"/>
    <s v="  "/>
    <s v="wettelijke verplichting"/>
    <s v=""/>
    <s v="Ongewoon"/>
    <s v=" "/>
    <s v="Maandelijks"/>
    <s v=""/>
    <s v="nvt"/>
    <s v="W"/>
  </r>
  <r>
    <n v="50"/>
    <x v="3"/>
    <s v="M9"/>
    <x v="6"/>
    <s v="Zijn er voldoende voorzieningen in het gebouw en zijn ze in goede staat?  Check aan de hand van de toelichting"/>
    <s v="Toiletten en pantry of kantine zijn in nabijheid van meldkamer. Er zijn mogelijkheden om de persoonlijke spullen goed op te bergen. Er is een mogelijkheid om te kolven (afsluitbare, rustige ruimte)."/>
    <s v="Nee"/>
    <s v=" "/>
    <s v="Gering letsel"/>
    <n v="1"/>
    <s v="Ongewoon"/>
    <n v="3"/>
    <s v="Dagelijks"/>
    <n v="6"/>
    <n v="18"/>
    <n v="1"/>
  </r>
  <r>
    <n v="51"/>
    <x v="3"/>
    <s v="M10"/>
    <x v="6"/>
    <s v="Voldoet het gebouw aan de nodige veiligheidsvereisten? Beoordeel deze vraag aan de hand van de toelichting."/>
    <s v="Denk aan:_x000a_• leuningen bij trappen;_x000a_• hekken bij een bordes of entresol;_x000a_• aanwezigheid noodverlichting;_x000a_• vluchtwegen en vluchtwegmarkering zijn aanwezig; _x000a_• blusmiddelen zijn aanwezig;_x000a_• brandmeldinstallatie is aanwezig;_x000a_• verlichting is voldoende;_x000a_• elektrische voorzieningen zijn op orde;_x000a_• stellingen en kasten zijn stabiel opgesteld;_x000a_• trappen en ladders zijn veilig;_x000a_• transparante deuren zijn op ooghoogte gemarkeerd;_x000a_• automatische deuren en hekken leveren geen gevaar op._x000a_"/>
    <s v="Nee"/>
    <s v=" "/>
    <s v="Invaliditeit"/>
    <n v="7"/>
    <s v="Denkbaar"/>
    <n v="0.5"/>
    <s v="Voortdurend"/>
    <n v="10"/>
    <n v="35"/>
    <n v="2"/>
  </r>
  <r>
    <n v="52"/>
    <x v="3"/>
    <s v="M11"/>
    <x v="6"/>
    <s v="Is er een behaaglijk binnenklimaat?"/>
    <s v="De behaaglijkheid van het binnenklimaat bestaat uit een combinatie van factoren:_x000a_• Voldoende ventilatie (frisse lucht). Een mechanisch ventilatiesysteem moet per persoon per uur ten minste 30 m³ verse buitenlucht toevoeren en dezelfde hoeveelheid verbruikte lucht afvoeren._x000a_• Temperatuur is niet te hoog en niet te laag. Streefwaarden zijn 20 – 24º C (winter) en 23 – 26º C (zomer)._x000a_• Geen of weinig tocht._x000a__x000a_Bij de beoordeling moet rekening worden gehouden met onderlinge verschillen in klimaatbeleving van mensen."/>
    <s v="Nee"/>
    <s v=" "/>
    <s v="Gering letsel"/>
    <n v="1"/>
    <s v="Ongewoon"/>
    <n v="3"/>
    <s v="Dagelijks"/>
    <n v="6"/>
    <n v="18"/>
    <n v="1"/>
  </r>
  <r>
    <n v="53"/>
    <x v="3"/>
    <s v="M12"/>
    <x v="7"/>
    <s v="Overige risico's"/>
    <s v="Mochten er arborisico's ontbreken in de vragenlijst, noteer deze dan hier. U moet zorg dragen voor een volledige inventarisatie en evaluatie. "/>
    <s v="Nee"/>
    <s v=" "/>
    <s v="Gering letsel"/>
    <n v="1"/>
    <s v="Bijna niet denkbaar"/>
    <n v="0.1"/>
    <s v="Dagelijks"/>
    <n v="6"/>
    <n v="0.60000000000000009"/>
    <n v="1"/>
  </r>
  <r>
    <n v="54"/>
    <x v="4"/>
    <s v="O1"/>
    <x v="9"/>
    <s v="Wordt er met de ondernemingsraad overlegd over arbeidsomstandigheden?"/>
    <s v="De OR heeft op basis van de Arbowet en de Wet op de ondernemingsraden de volgende rechten:_x000a_● instemmingsrecht op belangrijke regelingen betreffende de veiligheid en gezondheid van de medewerkers, onder welke de opzet, inhoud en organisatie van de RI&amp;E (d.w.z. de ervoor gehanteerde methode) en het verzuimprotocol;_x000a_● recht om kennis te nemen van de adviezen van de arbodienst of arbodeskundige;_x000a_● instemmingsrecht over het algemene arbobeleid, de organisatie van de deskundige ondersteuning, de keuze en het contract met een arbodienst of arbodeskundige en de organisatie van de bedrijfshulpverlening;_x000a_● recht op ondersteuning door deskundigen;_x000a_● instemmingsrecht bij de organisatie van de preventietaken, zoals bij de keuze van de preventiemedewerker;_x000a_● recht op informatie door de werkgever over de schriftelijke RI&amp;E;_x000a_● recht om met de Inspectie SZW te overleggen en haar bij een bedrijfsbezoek te vergezellen;_x000a_● recht om commentaar te leveren (adviesrecht) op het Plan van Aanpak en de jaarlijkse rapportage hierover."/>
    <s v="Nee"/>
    <s v=" "/>
    <s v="wettelijke verplichting"/>
    <s v=""/>
    <m/>
    <s v=" "/>
    <s v="Voortdurend"/>
    <s v=""/>
    <s v="nvt"/>
    <s v="W"/>
  </r>
  <r>
    <n v="55"/>
    <x v="4"/>
    <s v="O2"/>
    <x v="9"/>
    <s v="Wordt een Periodiek Medisch Onderzoek uitgevoerd?_x000a__x000a_"/>
    <s v="Het Periodiek Medisch Onderzoek (PMO) is afgestemd op de relevante arbeidsrisico’s van medewerkers. Het gaat daarbij in ieder geval om de volgende risico’s:_x000a_• Fysieke belasting: ambulancemedewerkers_x000a_• Nachtarbeid: ambulance- en meldkamermedewerkers_x000a_• Psychosociale arbeidsbelasting: alle functies_x000a__x000a_PMO is een instrument dat medewerkers en organisaties in de gelegenheid stelt om vroegtijdig arbeidsgerelateerde gezondheidsklachten te signaleren en daarmee te werken aan preventie. In de sector-cao zijn daarover afspraken vastgelegd. _x000a_"/>
    <s v="Nee"/>
    <s v=" "/>
    <s v="wettelijke verplichting"/>
    <s v=""/>
    <m/>
    <s v=" "/>
    <s v="Maandelijks"/>
    <s v=""/>
    <s v="nvt"/>
    <s v="W"/>
  </r>
  <r>
    <n v="56"/>
    <x v="4"/>
    <s v="O3"/>
    <x v="9"/>
    <s v="Is er een preventiemedewerker binnen de organisatie?"/>
    <s v="Er moet ten minste één preventiemedewerker zijn benoemd. Deze medewerker zorgt voor coördinatie en/of uitvoering van de volgende taken:_x000a_• meewerken aan het uitvoeren en opstellen van de RI&amp;E (Risico Inventarisatie &amp; -Evaluatie);_x000a_• bijdragen aan de uitvoering van maatregelen uit het Plan van Aanpak van de RI&amp;E;_x000a_• overleg voeren met en advies geven aan de OR. De keuze van de persoon van de preventiemedewerker en de positie van de preventiemedewerker binnen de organisatie, hebben de instemming van de OR. De preventietaken kan men naast de eigenlijke werkzaamheden uitvoeren. De preventietaken kunnen ook over meerdere personen verdeeld zijn. De invulling van de rol moet passend zijn voor de grootte van de organisatie. De directie blijft eindverantwoordelijke voor de arbeidsomstandigheden en het gevoerde beleid in de organisatie._x000a__x000a_"/>
    <s v="Nee"/>
    <s v=" "/>
    <s v="wettelijke verplichting"/>
    <s v=""/>
    <m/>
    <s v=" "/>
    <s v="Dagelijks"/>
    <s v=""/>
    <s v="nvt"/>
    <s v="W"/>
  </r>
  <r>
    <n v="57"/>
    <x v="4"/>
    <s v="O4"/>
    <x v="9"/>
    <s v="Hebben medewerkers toegang tot arbo-deskundigheid? Baseer de beoordeling op de toelichting."/>
    <s v="Met toegang tot arbo-deskundigheid wordt in de eerste plaats de preventiemedewerker binnen de organisatie bedoeld. In de tweede plaats kan dit een gecertificeerde arbodeskundige zoals een bedrijfsarts, arbeidshygiënist, arbeids- en organisatiekundige of hoger veiligheidskundige zijn. Daarnaast kunnen er afspraken zijn gemaakt in overleg met de OR dat ook andere deskundigen ter beschikking staan zoals een bedrijfsverpleegkundige, -psycholoog, - fysiotherapeut of vertrouwenspersoon. Met deze vraag wordt beoordeeld of dit geregeld en bekend is bij medewerkers."/>
    <s v="Nee"/>
    <s v=" "/>
    <s v="wettelijke verplichting"/>
    <s v=""/>
    <m/>
    <s v=" "/>
    <s v="&lt;1x per jaar"/>
    <s v=""/>
    <s v="nvt"/>
    <s v="W"/>
  </r>
  <r>
    <n v="58"/>
    <x v="4"/>
    <s v="O5"/>
    <x v="9"/>
    <s v="Is de inzet van een gecertificeerde arbodeskundige goed geregeld? Check aan de hand van de toelichting voor welke taken in ieder geval een gecertificeerde arbodeskundige ingezet moet worden."/>
    <s v="Voor de volgende zaken moet u zich laten bijstaan door een gecertificeerde bedrijfsarts:_x000a_• de begeleiding van verzuimende medewerkers;_x000a_• Periodiek Medisch Onderzoek;_x000a_• aanstellingskeuringen._x000a_U kunt een zelfstandig werkende bedrijfsarts inschakelen of een arbodienst contracteren. Bij de keuze voor een bedrijfsarts of arbodienst heeft de OR instemmingsrecht. In het contract zijn over de inzet van de bedrijfsarts de volgende zaken vastgelegd: _x000a_- toegang van medewerkers tot de bedrijfsarts (consultatie);_x000a_- toegang van de bedrijfsarts tot de werkplek;_x000a_- mogelijkheid tot second opion voor medewerkers;_x000a_- klachtenprocedure;_x000a_- samenwerking van de bedrijfsarts met de preventiemedewerker en de OR of_x000a_  personeelsvertegenwoordiging;_x000a_- advisering van de bedrijfsarts over preventieve maatregelen;_x000a_- melding van beroepsziekten._x000a_De RI&amp;E moet getoetst worden door een gecertificeerde kerndeskundige. Dit is een arbeidshygiënist, arbeids- en organisatiekundige, bedrijfsarts of veiligheidskundige. Deze deskundigen moeten over een certificaat van bekwaamheid beschikken. Over de wijze van uitvoering van de RI&amp;E (inclusief toetsing) heeft de OR instemmingsrecht._x000a_"/>
    <s v="Nee"/>
    <s v=" "/>
    <s v="wettelijke verplichting"/>
    <s v=""/>
    <s v="Ongewoon"/>
    <s v=" "/>
    <s v="Dagelijks"/>
    <s v=""/>
    <s v="nvt"/>
    <s v="W"/>
  </r>
  <r>
    <n v="59"/>
    <x v="4"/>
    <s v="O6"/>
    <x v="9"/>
    <s v="Is de veiligheid van uitbestede werkzaamheden geborgd?"/>
    <s v="Als bedrijven in opdracht van de organisatie werk verrichten op uw locatie(s), dan bent u medeverantwoordelijk voor de veiligheid en gezondheid. Denk aan schoonmaakwerk, onderhoudswerk, ICT. Als opdrachtgever maakt u afspraken over veiligheid- en gezondheidsaspecten van het uitbestede werk."/>
    <s v="Nee"/>
    <s v=" "/>
    <s v="Invaliditeit"/>
    <n v="7"/>
    <s v="Ongewoon"/>
    <n v="3"/>
    <s v="Maandelijks"/>
    <n v="2"/>
    <n v="42"/>
    <n v="2"/>
  </r>
  <r>
    <n v="60"/>
    <x v="4"/>
    <s v="O7"/>
    <x v="9"/>
    <s v="Worden tijdelijke krachten (uitzendkrachten, zzp-ers) geïnformeerd en geïnstrueerd over relevante arbozaken?"/>
    <s v=" "/>
    <s v="Nee"/>
    <s v=" "/>
    <s v="wettelijke verplichting"/>
    <s v=""/>
    <m/>
    <m/>
    <m/>
    <s v=""/>
    <s v="nvt"/>
    <s v="W"/>
  </r>
  <r>
    <n v="61"/>
    <x v="4"/>
    <s v="O8"/>
    <x v="9"/>
    <s v="Wordt de afgesproken procedure met betrekking tot de aanstellingskeuring gevolgd? Lees in de toelichting welke procedure gevolgd moet worden."/>
    <s v="Er zijn in de branche afspraken gemaakt in de vorm van een protocol over de uitvoering van de aanstellingskeuringen bij nieuwe medewerkers._x000a_"/>
    <s v="Nee"/>
    <s v=" "/>
    <s v="wettelijke verplichting"/>
    <s v=""/>
    <m/>
    <m/>
    <m/>
    <s v=""/>
    <s v="nvt"/>
    <s v="W"/>
  </r>
  <r>
    <n v="62"/>
    <x v="4"/>
    <s v="O9"/>
    <x v="9"/>
    <s v="Worden ziekteverzuim- en ongevalcijfers geregistreerd en jaarlijks geanalyseerd? Check aan de hand van de toelichting wat onder analyse wordt verstaan."/>
    <s v="Inzicht in de verzuim- en incidentencijfers helpt om het beleid te verbeteren en de maatregelen effectief in te zetten. De verzuimanalyse geeft in ieder geval inzicht in de verzuimduur, verzuimfrequentie en verzuimoorzaken. Daarnaast kan een vergelijking tussen afdelingen of locaties informatief zijn. Analyse van incidenten geeft inzicht in oorzaken en gevolgen van incidenten. Tevens kunnen trends worden waargenomen."/>
    <s v="Nee"/>
    <s v=" "/>
    <s v="Enkele doden"/>
    <n v="40"/>
    <s v="Bijna niet denkbaar"/>
    <n v="0.1"/>
    <s v="&lt;1x per jaar"/>
    <n v="0.1"/>
    <n v="0.4"/>
    <n v="1"/>
  </r>
  <r>
    <n v="63"/>
    <x v="4"/>
    <s v="O10"/>
    <x v="9"/>
    <s v="Vindt er aantoonbaar voorlichting en instructie plaats over relevante arborisico's? Check aan de hand van de toelichting of de voorlichting en instructie voldoende is."/>
    <s v="Voorlichting en instructie kan op verschillende manieren plaatsvinden:_x000a_• werkoverleg, door periodiek (en tenminste jaarlijks) aandacht te besteden aan relevante onderwerpen (nachtarbeid, fysieke en mentale belasting, infectierisico, werkdruk, intern en extern ongewenst gedrag, persoonlijke beschermingsmiddelen);_x000a_• opleidingsbeleid (bijvoorbeeld de opleiding van leden BO-team, ergocoaches e.d.) vastgelegd in het opleidingsplan door de regionale opleidingscoördinator;_x000a_• interne mededelingen (nieuwsbrief, intranet);_x000a_• functionerings- en beoordelingsgesprekken._x000a_Of de voorlichting en instructie effectief is kan alleen in de praktijk worden vastgesteld op basis van gesprekken met medewerkers, teambespreking, functioneringsgesprekken, ongevalsanalyse._x000a_"/>
    <s v="Nee"/>
    <s v=" "/>
    <s v="wettelijke verplichting"/>
    <s v=""/>
    <m/>
    <m/>
    <m/>
    <s v=""/>
    <s v="nvt"/>
    <s v="W"/>
  </r>
  <r>
    <n v="64"/>
    <x v="4"/>
    <s v="O11"/>
    <x v="9"/>
    <s v="Is er een procedure met betrekking tot het registreren en melden van ongevallen? Lees in de toelichting de criteria voor registratie en voor melding."/>
    <s v="Ongevallen die meer dan 3 dagen verzuim tot gevolg hebben, moeten in een bedrijfsregister worden bijgehouden (zoals de aard ervan en de datum waarop ze plaatsvonden). Ernstige ongevallen (met ziekenhuisopname, blijvend letsel of de dood tot gevolg) moeten onmiddellijk worden gemeld en (later) schriftelijk worden gerapporteerd bij de Inspectie SZW (de voormalige Arbeidsinspectie). Meer hierover is te vinden op www.inspectieszw.nl._x000a_Een procedure voor ongevalsmelding is een zinvolle aanvulling. Een combinatie met de registratie van agressieincidenten kan overlap of dubbelwerk voorkomen._x000a_"/>
    <s v="Nee"/>
    <s v=" "/>
    <s v="wettelijke verplichting"/>
    <s v=""/>
    <m/>
    <m/>
    <m/>
    <s v=""/>
    <s v="nvt"/>
    <s v="W"/>
  </r>
  <r>
    <n v="65"/>
    <x v="4"/>
    <s v="O12"/>
    <x v="9"/>
    <s v="Wordt de voortgang van de geplande activiteiten in het Plan van Aanpak ten minste jaarlijks getoetst?"/>
    <s v="Als organisatie moet u een arbobeleid voeren. De minimumeis is dat tenminste jaarlijks het Plan van Aanpak wordt bijgesteld. _x000a_Daarbij hoeft u de RI&amp;E niet opnieuw op te stellen. Een nieuwe RI&amp;E is nodig als de rapportage niet meer actueel is: als er een nieuwe locatie komt, of werkzaamheden veranderen, of als de rapportage ouder is dan drie jaar._x000a_"/>
    <s v="Nee"/>
    <s v=" "/>
    <s v="wettelijke verplichting"/>
    <s v=""/>
    <m/>
    <m/>
    <m/>
    <s v=""/>
    <s v="nvt"/>
    <s v="W"/>
  </r>
  <r>
    <n v="66"/>
    <x v="4"/>
    <s v="O13"/>
    <x v="10"/>
    <s v="Wordt minimaal 28 dagen van tevoren het dienstrooster bekend gemaakt?"/>
    <s v=" "/>
    <s v="Nee"/>
    <s v=" "/>
    <s v="wettelijke verplichting"/>
    <s v=""/>
    <m/>
    <m/>
    <m/>
    <s v=""/>
    <s v="nvt"/>
    <s v="W"/>
  </r>
  <r>
    <n v="67"/>
    <x v="4"/>
    <s v="O14"/>
    <x v="10"/>
    <s v="Worden nevenwerkzaamheden afgestemd op de samenstelling van het dienstrooster?"/>
    <s v="Het aangaan en uitvoeren van bijbanen naast het dienstverband moet de werknemer melden aan de werkgever. Als de werkgever toestemming geeft voor nevenwerkzaamheden, moet hij er op toezien dat de wettelijk vastgestelde arbeids- en rusttijdnormen worden nageleefd. "/>
    <s v="Nee"/>
    <s v=" "/>
    <s v="wettelijke verplichting"/>
    <s v=""/>
    <m/>
    <m/>
    <m/>
    <s v=""/>
    <s v="nvt"/>
    <s v="W"/>
  </r>
  <r>
    <n v="68"/>
    <x v="4"/>
    <s v="O15"/>
    <x v="10"/>
    <s v="Worden per werknemer de feitelijk gewerkte uren (inclusief de arbeid in bijzondere diensten), de genoten rust en de fictieve uren, geregistreerd?"/>
    <s v="Is er een deugdelijke arbeids- en rusttijdenregistratie? Fictieve uren zijn uren die wel in het dienstverband zijn opgenomen maar die niet gewerkt zijn door ziekte, (bijzonder) verlof, vakantie, OR-werkzaamheden e.d. "/>
    <s v="Nee"/>
    <s v=" "/>
    <s v="wettelijke verplichting"/>
    <s v=""/>
    <m/>
    <m/>
    <m/>
    <s v=""/>
    <s v="nvt"/>
    <s v="W"/>
  </r>
  <r>
    <n v="69"/>
    <x v="4"/>
    <s v="O16"/>
    <x v="10"/>
    <s v="Worden in het dienstrooster de bepalingen uit de Arbeidstijdenwet en het Arbeidstijdenbesluit nageleefd?"/>
    <s v="Voor de arbeids- en rusttijden gelden de regels uit de cao. Raadpleeg de regels voor werktijden. _x000a_Voorkomen moet worden dat door nevenwerkzaamheden medewerkers te weinig herstelmogelijkheden hebben tussen de diensten voor verschillende werkgevers. Laat medewerkers hun nevenwerkzaamheden toetsen aan het rooster bij de hoofdwerkgever._x000a_"/>
    <s v="Nee"/>
    <s v=" "/>
    <s v="wettelijke verplichting"/>
    <s v=""/>
    <m/>
    <m/>
    <m/>
    <s v=""/>
    <s v="nvt"/>
    <s v="W"/>
  </r>
  <r>
    <n v="70"/>
    <x v="4"/>
    <s v="O17"/>
    <x v="11"/>
    <s v="Is er een basisdienstrooster opgesteld gericht op voldoende rust en herstel naast de diensten?"/>
    <s v="Voor de arbeids- en rusttijden gelden de regels uit de cao._x000a_Het basisdienstrooster zorgt dat de regels voor werktijden gehandhaafd worden en er voldoende rust en herstelmomenten ingebouwd zijn voor de medewerker. Maatwerkafspraken en nevenwerkzaamheden worden hierin meegenomen."/>
    <s v="Nee"/>
    <s v=" "/>
    <s v="wettelijke verplichting"/>
    <s v=""/>
    <s v="Ongewoon"/>
    <s v=" "/>
    <s v="Maandelijks"/>
    <s v=""/>
    <s v="nvt"/>
    <s v="W"/>
  </r>
  <r>
    <n v="71"/>
    <x v="4"/>
    <s v="O18"/>
    <x v="11"/>
    <s v="Wordt het daadwerkelijk gewerkte rooster periodiek geëvalueerd op effecten voor de gezondheid van de medewerkers?"/>
    <s v="De plicht om de werktijden te registeren en zo de arbeidstijdenwetgeving te bewaken. Het monitoren van de daadwerkelijk gewerkte arbeidspatroon en de daarmee verbonden risico om tijdig passende maatregelen te kunnen nemen. arbeidstijdenwet art. 4.1:3"/>
    <s v="Nee"/>
    <s v=" "/>
    <s v="Letsel/verzuim"/>
    <n v="3"/>
    <s v="Zeer wel mogelijk"/>
    <n v="6"/>
    <s v="Maandelijks"/>
    <n v="2"/>
    <n v="36"/>
    <n v="2"/>
  </r>
  <r>
    <n v="72"/>
    <x v="4"/>
    <s v="O19"/>
    <x v="11"/>
    <s v="Wordt periodiek voorlichting gegeven over de invloed van onregelmatig werken en nachtarbeid?"/>
    <s v="Voorlichting geven – Arbeidsomstandighedenbesluit artikel 2.15:2 - over de effecten en risico’s van onregelmatig werken en nachtarbeid om medewerkers te ondersteunen gezonde en veilige keuzes te maken en duurzaam inzetbaar te blijven."/>
    <s v="Nee"/>
    <s v=" "/>
    <s v="wettelijke verplichting"/>
    <s v=""/>
    <s v="Maandelijks"/>
    <s v=" "/>
    <s v="Jaarlijks"/>
    <s v=""/>
    <s v="nvt"/>
    <s v="W"/>
  </r>
  <r>
    <n v="73"/>
    <x v="4"/>
    <s v="O20"/>
    <x v="11"/>
    <s v="Is de werkomgeving aangepast aan de invloed van onregelmatig werken en nachtarbeid op de medewerker?"/>
    <s v="Onregelmatig werken en nachtarbeid heeft invloed op de gezondheid en de biologische klok van de medewerker. Nachtarbeid stelt de medewerker bloot aan kunstlicht en activiteiten op momenten dat het lichaam normaal in rust is. Deze verstoring heeft invloed op het bioritme en diverse lichamelijke processen. Aspecten; lichtkwaliteit (kunstlicht), temperatuurregulatie (koude-ervaring gedurende de nacht), en rustmogelijkheden (vermoeidheid en concentratieproblemen)."/>
    <s v="Nee"/>
    <s v=" "/>
    <s v="Letsel/verzuim"/>
    <n v="3"/>
    <s v="Zeer wel mogelijk"/>
    <n v="6"/>
    <s v="Maandelijks"/>
    <n v="2"/>
    <n v="36"/>
    <n v="2"/>
  </r>
  <r>
    <n v="74"/>
    <x v="4"/>
    <s v="O21"/>
    <x v="11"/>
    <s v="Is het onderwerp onregelmatig werk en nachtarbeid opgenomen in de gesprekscyclus (individuele gesprekken) en overlegmomenten (werkoverleg)?"/>
    <s v="Het bespreekbaar maken van dit onderwerp helpt om signalen tijdig te herkennen en preventief maatregelen in te zetten voor het individu als voor teams en de organisatie."/>
    <s v="Nee"/>
    <s v=" "/>
    <s v="Letsel/verzuim"/>
    <n v="3"/>
    <s v="Zeer wel mogelijk"/>
    <n v="6"/>
    <s v="Maandelijks"/>
    <n v="2"/>
    <n v="36"/>
    <n v="2"/>
  </r>
  <r>
    <n v="75"/>
    <x v="4"/>
    <s v="O22"/>
    <x v="11"/>
    <s v="Worden de verzuimcijfers geanalyseerd gerelateerd aan nachtarbeid?"/>
    <m/>
    <s v="Nee"/>
    <s v=" "/>
    <s v="Letsel/verzuim"/>
    <n v="3"/>
    <s v="Zeer wel mogelijk"/>
    <n v="6"/>
    <s v="Maandelijks"/>
    <n v="2"/>
    <n v="36"/>
    <n v="2"/>
  </r>
  <r>
    <n v="76"/>
    <x v="4"/>
    <s v="O23"/>
    <x v="11"/>
    <s v="Wordt medewerkers periodiek een Periodiek ArbeidsGezondheidskundig Onderzoek (PAGO) (PMO in cao) nachtarbeid aangeboden?"/>
    <s v="Het periodiek arbeidsgezondheidskundig Onderzoek – arbowet art. 18 - brengt de gezondheid van de individuele medewerker in kaart brengt. Nachtarbeid is een verplicht onderwerp. "/>
    <s v="Nee"/>
    <s v=" "/>
    <s v="wettelijke verplichting"/>
    <s v=""/>
    <s v="Denkbaar"/>
    <s v=" "/>
    <s v="Jaarlijks"/>
    <s v=""/>
    <s v="nvt"/>
    <s v="W"/>
  </r>
  <r>
    <n v="77"/>
    <x v="4"/>
    <s v="O24"/>
    <x v="11"/>
    <s v="Wordt, in het kader van nachtarbeid, aan iedere medewerker een arbeidsgezondheidskundig onderzoek aangeboden voordat deze voor de eerste keer in de nachtdienst gaat werken?"/>
    <s v="Het arbeidsgezondheidskundig onderzoek voor aanvang van de eerste keer nachtarbeid dient aangeboden te worden aan de medewerker – Arbeidsomstandighedenbesluit art. 2.43:2. Met de uitkomsten dient rekening te worden gehouden in de arbeidsomstandigheden."/>
    <s v="Nee"/>
    <s v=" "/>
    <s v="wettelijke verplichting"/>
    <s v=""/>
    <s v="Denkbaar"/>
    <s v=" "/>
    <s v="Jaarlijks"/>
    <s v=""/>
    <s v="nvt"/>
    <s v="W"/>
  </r>
  <r>
    <n v="78"/>
    <x v="4"/>
    <s v="O25"/>
    <x v="11"/>
    <s v="Worden de arbeidstijden en de arbeidsomstandigheden voor zwangere medewerksters aangepast vanaf 20 weken of eerder als daar aanleiding voor is?"/>
    <s v="De arbeidstijden en -omstandigheden van de zwangere medewerkster dient zodanig ingericht te worden dat rekening wordt gehouden met haar specifieke omstandigheden.  Arbeidstijdenwet art. 4.5, 4.7 en 4.8"/>
    <s v="Nee"/>
    <s v=" "/>
    <s v="Gering letsel"/>
    <n v="1"/>
    <s v="Denkbaar"/>
    <n v="0.5"/>
    <s v="Jaarlijks"/>
    <n v="1"/>
    <n v="0.5"/>
    <n v="1"/>
  </r>
  <r>
    <n v="79"/>
    <x v="4"/>
    <s v="O26"/>
    <x v="11"/>
    <s v="Wordt de werkomgeving van de zwangere medewerkster aangepast tijdens de zwangerschap en de lactatieperiode?"/>
    <s v="De organisatie van het werk van medewerksters tijdens de zwangerschap en de lactatieperiode dient aangepast te worden aan diens specifieke omstandigheden. Arbeidsomstandighedenbesluit art. 1.42"/>
    <s v="Nee"/>
    <s v=" "/>
    <s v="Letsel/verzuim"/>
    <n v="3"/>
    <s v="Zeer wel mogelijk"/>
    <n v="6"/>
    <s v="Maandelijks"/>
    <n v="2"/>
    <n v="36"/>
    <n v="2"/>
  </r>
  <r>
    <n v="80"/>
    <x v="4"/>
    <s v="O17"/>
    <x v="0"/>
    <s v="Is er inzicht in de werkdrukbeleving van alle medewerkers? Lees in de toelichting welke informatiebronnen daarbij in ieder geval gebruikt moeten worden."/>
    <s v="Deze vraag gaat over of er inzicht is in de werdrukbeleving, niet over de beoordeling van die beleving. De factoren die bijdragen aan werkdruk zijn goed objectief in kaart te brengen. De beleving van werkdruk is subjectief en kan middels gesprekken of enquêtes in beeld worden gebracht. Maak voor de beoordeling gebruik van:_x000a_• analyse van jaargesprekken;_x000a_• analyse van ziekteverzuimcijfers;_x000a_• Periodiek Medisch Onderzoek (PMO). Dit is een vorm van periodiek medisch onderzoek die de gezondheid van de individuele medewerker in kaart brengt. Met specifieke aandacht voor werkdruk;_x000a_• analyse van functioneringsgesprekken;_x000a_• uitgevoerde medewerkersonderzoeken (MO/MTO)._x000a_"/>
    <s v="Nee"/>
    <s v=" "/>
    <s v="wettelijke verplichting"/>
    <s v=""/>
    <m/>
    <m/>
    <m/>
    <s v=""/>
    <s v="nvt"/>
    <s v="W"/>
  </r>
  <r>
    <n v="81"/>
    <x v="4"/>
    <s v="O18"/>
    <x v="0"/>
    <s v="Vormt hoge werkdrukbeleving een overbelasting? Baseer de beoordeling op de toelichting van de vraag._x000a_"/>
    <s v="De beoordeling of hoge werkdruk ook voor overbelasting zorgt, vraagt om een zorgvuldige aanpak. Input vanuit de teams is hierbij essentieel (zie ook de vraag over werkdruk in de modules ambulancepost, meldkamer, kantoor). Verzuimcijfers, de resultaten van het Periodiek Medisch Onderzoek en medewerkersonderzoeken (MTO/MO), vergelijking met andere locaties of organisaties en het eigen oordeel zijn hierin belangrijk. Daarnaast is er een aantal concrete aspecten die meegenomen worden:_x000a_• de bezetting is afgestemd op de (complexiteit van de) zorgvraag en de hoeveelheid werk;_x000a_• medewerkers hebben voldoende regelmogelijkheden om zelfstandig problemen op te lossen;_x000a_• goede informatievoorziening, zodat geanticipeerd kan worden;_x000a_• werkroosters: werk- en rusttijden zijn in balans;_x000a_• collegiale steun (collega’s en leidinggevende)."/>
    <s v="Nee"/>
    <s v=" "/>
    <s v="Letsel/verzuim"/>
    <n v="3"/>
    <s v="Zeer wel mogelijk"/>
    <n v="6"/>
    <s v="Maandelijks"/>
    <n v="2"/>
    <n v="36"/>
    <n v="2"/>
  </r>
  <r>
    <n v="82"/>
    <x v="4"/>
    <s v="O19"/>
    <x v="0"/>
    <s v="Is er een incidentregistratiesysteem en wordt deze goed gebruikt? Gebruik de toelichting om de vraag te beantwoorden._x000a__x000a_"/>
    <s v="Is er een systeem voor melding van incidenten van extern ongewenst gedrag  (agressie, discriminatie, pesten, seksuele intimidatie) van patiënten, familie of omstanders tegen medewerkers? Het vastleggen van incidenten geeft inzicht in de aard en omvang van de voorvallen. En daarmee is de registratie input voor het eventueel (bij)stellen van het veiligheidsbeleid. De meldingsbereidheid kan worden vergroot door vereenvoudiging van de handelingen. Maak een onderscheid tussen melding en volledige registratie en afhandeling van de meldingen._x000a__x000a_"/>
    <m/>
    <m/>
    <s v="wettelijke verplichting"/>
    <s v=""/>
    <s v="Denkbaar"/>
    <s v=" "/>
    <s v="Jaarlijks"/>
    <s v=""/>
    <s v="nvt"/>
    <s v="W"/>
  </r>
  <r>
    <n v="83"/>
    <x v="4"/>
    <s v="O20"/>
    <x v="0"/>
    <s v="Is er inzicht in de omvang van extern ongewenst gedrag? Lees in de toelichting welke informatiebronnen daarbij gebruikt kunnen worden._x000a_"/>
    <s v="Deze vraag gaat over of er inzicht is de omvang van extern ongewenst gedrag (agressie en geweld, discriminatie, pesten, seksuele intimidatie) van patienten, familie of omstanders tegen medewerkers. Neem naast de ambulancemedewerkers ook de meldkamer mee in de beoordeling. Maak hiervoor gebruik van:_x000a_• ervaringen uit de inzet van het BO-team;_x000a_• analyse van ziekteverzuimcijfers;_x000a_• analyse van functioneringsgesprekken;_x000a_• vertrouwenspersoon;_x000a_• informatie van leidinggevende of collega’s._x000a_"/>
    <s v="Nee"/>
    <s v=" "/>
    <s v="Letsel/verzuim"/>
    <n v="3"/>
    <s v="Zeer wel mogelijk"/>
    <n v="6"/>
    <s v="Maandelijks"/>
    <n v="2"/>
    <n v="36"/>
    <n v="2"/>
  </r>
  <r>
    <n v="84"/>
    <x v="4"/>
    <s v="O21"/>
    <x v="0"/>
    <s v="Zijn er voldoende maatregelen om de gevolgen van agressie te beheersen? Check aan de hand van de toelichting of alle elementen van het agressiebeleid zijn ingevuld._x000a_"/>
    <s v="Een goed beleid bestaat uit de volgende set van maatregelen:_x000a_1. Voorzorgsmaatregelen_x000a_•_x0009_training en scholing;_x000a_•_x0009_heldere procedures;_x000a_•_x0009_gebruik maken van hulpmiddelen;_x000a_•_x0009_gedragsregels voor patienten, familie en omstanders;_x000a_•_x0009_sanctiebeleid. _x000a_2. Adequaat reageren_x000a_3. Opvang van het slachtoffer _x000a_4. Afhandelen van incidenten met aandacht voor melden en registreren_x000a_5. Doeltreffend aangiftebeleid_x000a_6. Dadergerichte aanpak, waar mogelijk verhaal schade op de dader_x000a_• reageer binnen 48 uur naar de dader; _x000a_• verhaal schade waar mogelijk._x000a_"/>
    <s v="Nee"/>
    <m/>
    <s v="Letsel/verzuim"/>
    <n v="3"/>
    <s v="Zeer wel mogelijk"/>
    <n v="6"/>
    <s v="Maandelijks"/>
    <n v="2"/>
    <n v="36"/>
    <n v="2"/>
  </r>
  <r>
    <n v="85"/>
    <x v="4"/>
    <s v="O22"/>
    <x v="0"/>
    <s v="Is er inzicht in de omvang van traumatische ervaringen? Lees in de toelichting welke informatiebronnen daarbij gebruikt kunnen worden._x000a_"/>
    <s v="Maak hiervoor gebruik van:_x000a_•_x0009_ervaringen uit de inzet van het BO-team;_x000a_•_x0009_analyse van ziekteverzuimcijfers;_x000a_•_x0009_analyse van functioneringsgesprekken;_x000a_•_x0009_vertrouwenspersoon;_x000a_•_x0009_informatie van leidinggevende of collega’s."/>
    <s v="Nee"/>
    <m/>
    <s v="wettelijke verplichting"/>
    <s v=""/>
    <s v="Zeer wel mogelijk"/>
    <s v=" "/>
    <s v="Maandelijks"/>
    <s v=""/>
    <s v="nvt"/>
    <s v="W"/>
  </r>
  <r>
    <n v="86"/>
    <x v="4"/>
    <s v="O23"/>
    <x v="0"/>
    <s v="Zijn er voldoende maatregelen om de gevolgen van traumatische ervaringen te beheersen? Check dit aan de hand van de toelichting."/>
    <s v="Zijn er vormen van collegiale en professionele ondersteuning, als daar behoefte aan is? Denk aan gesprekken met collega's of leidinggevende, de inzet van BO-team of vertrouwenspersoon. Gebruik input vanuit de teams (zie ook de betreffende vraag in de module 'Ambulancepost'). Zie ook Handboek Bedrijfsopvangteams Ambulancezorg."/>
    <s v="Nee"/>
    <s v=" "/>
    <s v="Letsel/verzuim"/>
    <n v="3"/>
    <s v="Zeer wel mogelijk"/>
    <n v="6"/>
    <s v="Maandelijks"/>
    <n v="2"/>
    <n v="36"/>
    <n v="2"/>
  </r>
  <r>
    <n v="87"/>
    <x v="4"/>
    <s v="O24"/>
    <x v="0"/>
    <s v="Is er inzicht in de omvang van intern ongewenst gedrag? Lees in de toelichting welke informatiebronnen daarbij gebruikt kunnen worden._x000a__x000a_"/>
    <s v="Deze vraag gaat over of er inzicht is de omvang van intern ongewenst gedrag (agressie en geweld, discriminatie, pesten, seksuele intimidatie) tussen collega’s en/of leidinggevenden. Maak hiervoor gebruik van:_x000a_• analyse van functioneringsgesprekken;_x000a_• vertrouwenspersoon;_x000a_• informatie van leidinggevende of collega’s."/>
    <m/>
    <m/>
    <s v="Letsel/verzuim"/>
    <n v="3"/>
    <s v="Zeer wel mogelijk"/>
    <n v="6"/>
    <s v="Maandelijks"/>
    <n v="2"/>
    <n v="36"/>
    <n v="2"/>
  </r>
  <r>
    <n v="88"/>
    <x v="4"/>
    <s v="O25"/>
    <x v="0"/>
    <s v="De basismaatregelen ter preventie en beheersing van intern ongewenst gedrag zijn aanwezig._x000a__x000a_"/>
    <s v="Met ongewenst gedrag wordt bedoeld pesten, seksuele intimidatie, discriminatie en agressie en geweld tussen collega’s (al dan niet in een leidinggevende positie). De basismaatregelen bestaan uit:_x000a_• Gedragsregels onderlinge communicatie en omgang zijn aanwezig en worden uitgedragen. _x000a_• Informele klachtstructuur, incidenten kunnen door leidinggevende in de informele sfeer worden opgelost. _x000a_• Onafhankelijke vertrouwenspersoon._x000a_• Formele structuur om een klacht over intern ongewenst gedrag in te dienen, te laten onderzoeken en hierover een uitspraak te laten doen _x000a_• Voorlichting en instructie/training voor leidinggevende_x000a_• Voorlichting en instructie/training voor medewerkers "/>
    <m/>
    <m/>
    <s v="Letsel/verzuim"/>
    <n v="3"/>
    <s v="Zeer wel mogelijk"/>
    <n v="6"/>
    <s v="Maandelijks"/>
    <n v="2"/>
    <n v="36"/>
    <n v="2"/>
  </r>
  <r>
    <n v="89"/>
    <x v="4"/>
    <s v="O26"/>
    <x v="0"/>
    <s v="Wordt de voortgang van verbetermaatregelen om de werkdruk en intern en extern ongewenst gedrag te beheersen, bewaakt en wordt de effectiviteit van de maatregelen geëvalueerd?"/>
    <s v="Als er initiatieven zijn om de werkdruk, extern ongewenst gedrag tegen medewerkers of intern ongewenst gedrag te verminderen of te beheersen, is het belangrijk dat de voortgang wordt bewaakt door directie en OR. En dat de maatregelen worden geëvalueerd op effectiviteit._x000a_Voor de evaluatie van het beleid en de maatregelen is het van belang dat alle aspecten binnen het beleid afzonderlijk worden beoordeeld. En dat zo nodig een bijstelling plaats vind van het beleid._x000a_Met extern ongewenst gedrag wordt bedoeld agressie en geweld en ander vormen van ongewenst gedrag tegen medewerkers._x000a_Met intern ongewenst gedrag wordt bedoeld pesten, seksuele intimidatie, discriminatie en agressie en geweld tussen collega’s (al dan niet in een leidinggevende positie). Plannen zijn gericht op vergroten van sociale veiligheid._x000a_"/>
    <m/>
    <m/>
    <s v="Letsel/verzuim"/>
    <n v="3"/>
    <s v="Zeer wel mogelijk"/>
    <n v="6"/>
    <s v="Maandelijks"/>
    <n v="2"/>
    <n v="36"/>
    <n v="2"/>
  </r>
  <r>
    <n v="90"/>
    <x v="4"/>
    <s v="O27"/>
    <x v="1"/>
    <s v="Zijn er werkzaamheden _x000a_-die niet horen bij de afdeling ambulancepost of meldkamer- die tot fysieke overbelasting leiden?"/>
    <s v="Zijn er werkzaamheden (naast ambulancechauffeur en -verpleegkundige, meldkamerfuncties), die tot fysieke overbelasting kunnen zorgen? Denk bijvoorbeeld aan magazijnwerkzaamheden."/>
    <s v="Nee"/>
    <s v=" "/>
    <s v="Letsel/verzuim"/>
    <n v="3"/>
    <s v="Zeer wel mogelijk"/>
    <n v="6"/>
    <s v="Maandelijks"/>
    <n v="2"/>
    <n v="36"/>
    <n v="2"/>
  </r>
  <r>
    <n v="91"/>
    <x v="4"/>
    <s v="O28"/>
    <x v="1"/>
    <s v="De thuiswerkplek is op orde._x000a__x000a_"/>
    <s v="Is de ergonomische inrichting van de thuiswerkplek op orde bij structureel of veelvuldig thuiswerk? _x000a_Is er informatie over de inrichtingseisen en zijn er afspraken over faciliteiten om aan die eisen te voldoen?_x000a_"/>
    <m/>
    <m/>
    <s v="Gering letsel"/>
    <n v="1"/>
    <s v="Denkbaar"/>
    <n v="0.5"/>
    <s v="Jaarlijks"/>
    <n v="1"/>
    <n v="0.5"/>
    <n v="1"/>
  </r>
  <r>
    <n v="92"/>
    <x v="4"/>
    <s v="O29"/>
    <x v="2"/>
    <s v="Is er een beheersplan voor de legionellabacterie (waterleiding, luchtbehandelingssysteem)?"/>
    <s v=" "/>
    <s v="Nee"/>
    <s v=" "/>
    <s v="wettelijke verplichting"/>
    <s v=""/>
    <m/>
    <s v=" "/>
    <m/>
    <s v=""/>
    <s v="nvt"/>
    <s v="W"/>
  </r>
  <r>
    <n v="93"/>
    <x v="4"/>
    <s v="O30"/>
    <x v="5"/>
    <s v="Beschikt de bedrijfshulpverlening over adequate uitrusting en voorzieningen? Check dit aan de hand van de toelichting."/>
    <s v="Op de eerste plaats zijn goede communicatiemiddelen essentieel voor de bedrijfshulpverlening. Daarnaast zijn blusmiddelen, evacuatiemiddelen en EHBO-middelen beschikbaar die zijn afgestemd op de aard van de risico's en het gebouw. _x000a_   _x000a_"/>
    <s v="Nee"/>
    <s v=" "/>
    <s v="Dode"/>
    <n v="15"/>
    <s v="Zeer wel mogelijk"/>
    <n v="6"/>
    <s v="&lt;1x per jaar"/>
    <n v="0.1"/>
    <n v="9"/>
    <n v="1"/>
  </r>
  <r>
    <n v="94"/>
    <x v="4"/>
    <s v="O31"/>
    <x v="5"/>
    <s v="Beschikken de BHV-ers over voldoende opleiding en oefenervaring?"/>
    <s v="Een BHV'er moet te allen tijde in staat zijn snel (binnen 3 à 4 minuten) en effectief op te treden bij een ongeval of bij brand tot het moment waarop de hulpverlening wordt overgenomen door een professionele, externe instantie, zoals brandweer of politie. In die zin vervult de BHV'er een voorpostfunctie. Goede communicatie en afstemming met de parate, externe hulpverleningsinstanties zijn daarom essentieel. De BHV'ers moeten zodanig zijn opgeleid dat zij de BHV-taken naar behoren kunnen uitvoeren volgens het principe 'zorg op maat'. _x000a_In kantoren volstaat meestal een eenvoudige opleiding over hoe te handelen bij brand en ongevallen. Naast het opleiden en trainen zijn oefeningen nodig. Sluit de opleiding aan op het OTO-principe (Opleiden - Trainen - Oefenen)? De oefeningen richten zich op reëele calamiteitenscenario's. Oefeningen worden geëvalueerd om na te gaan of de bedrijfshulpverlening naar behoren functioneert. Neem daarbij ook de samenwerking met buren mee als bij huisvesting in bedrijfsverzamelpanden._x000a_"/>
    <s v="Nee"/>
    <s v=" "/>
    <s v="Dode"/>
    <n v="15"/>
    <s v="Zeer wel mogelijk"/>
    <n v="6"/>
    <s v="&lt;1x per jaar"/>
    <n v="0.1"/>
    <n v="9"/>
    <n v="1"/>
  </r>
  <r>
    <n v="95"/>
    <x v="4"/>
    <s v="O32"/>
    <x v="5"/>
    <s v="Zijn alle medewerkers (ook de tijdelijke) in kennis gesteld van de procedures rondom de bedrijfshulpverlening?"/>
    <m/>
    <m/>
    <m/>
    <s v="wettelijke verplichting"/>
    <s v=""/>
    <m/>
    <m/>
    <m/>
    <s v=""/>
    <s v="nvt"/>
    <s v="W"/>
  </r>
  <r>
    <n v="96"/>
    <x v="4"/>
    <s v="O33"/>
    <x v="5"/>
    <s v="Is de bedrijfshulpverlening goed georganiseerd? Check aan de hand van de toelichting welke aspecten ontbreken."/>
    <s v="Een ambulancevoorziening behoort te beschikken over voldoende bedrijfshulpverleners (BHV'ers). Gezorgd moet worden dat er ook tijdens avond- of nachtdiensten en bij vakanties voldoende BHV'ers aanwezig zijn. Het aantal BHV'ers moet zijn afgestemd op:_x000a_• algemene en specifieke restrisico's (wat kan er gebeuren, wat is de kans);_x000a_• het aantal aanwezigen;_x000a_• de mate van zelfredzaamheid van medewerkers en bezoekers;_x000a_• beschikbaarheid en opkomsttijd van de professionele hulpverleningsdiensten;_x000a_• aard, grootte en complexiteit van het gebouw;_x000a_• externe risico's (bijvoorbeeld brand van buitenaf)._x000a_Gezorgd moet worden dat er ook tijdens avond- of nachtdiensten en bij vakanties voldoende BHV'ers aanwezig zijn._x000a_De BHV-taken zijn:_x000a_• eerste hulpverlening bij ongevallen (EHBO);_x000a_• zorg voor de aanwezigheid van hulpverleningsmateriaal (o.a. een EHBO-trommel);_x000a_• periodieke controle van de inhoud van de EHBO-trommel, de nooduitgangen en de brandblusser(s);_x000a_• brandbestrijding;_x000a_• evacuatie van medewerkers in noodsituaties;_x000a_• communicatie met hulpverleningsinstanties._x000a_De wijze waarop de bedrijfshulpverlening is georganiseerd, moet schriftelijk zijn vastgelegd in een bedrijfsnoodplan of calamiteitenplan._x000a__x000a_"/>
    <s v="Nee"/>
    <s v=" "/>
    <s v="wettelijke verplichting"/>
    <m/>
    <m/>
    <m/>
    <m/>
    <s v=""/>
    <s v="nvt"/>
    <s v="W"/>
  </r>
  <r>
    <n v="97"/>
    <x v="4"/>
    <s v="O34"/>
    <x v="6"/>
    <s v="Voldoet het gebouw aan de nodige veiligheidsvereisten? Beoordeel deze vraag aan de hand van de toelichting."/>
    <s v="Denk aan:_x000a_• leuningen bij trappen;_x000a_• hekken bij een bordes of entresol;_x000a_• aanwezigheid noodverlichting;_x000a_• vluchtwegen en vluchtwegmarkering zijn aanwezig; _x000a_• blusmiddelen zijn aanwezig;_x000a_• brandmeldinstallatie is aanwezig;_x000a_• verlichting is voldoende;_x000a_• elektrische voorzieningen zijn op orde;_x000a_• stellingen en kasten zijn stabiel opgesteld;_x000a_• trappen en ladders zijn veilig;_x000a_• transparante deuren zijn op ooghoogte gemarkeerd;_x000a_• automatische deuren en hekken leveren geen gevaar op._x000a_"/>
    <s v="Nee"/>
    <s v=" "/>
    <s v="Invaliditeit"/>
    <n v="7"/>
    <s v="Denkbaar"/>
    <n v="0.5"/>
    <s v="Voortdurend"/>
    <n v="10"/>
    <n v="35"/>
    <n v="2"/>
  </r>
  <r>
    <n v="98"/>
    <x v="4"/>
    <s v="O35"/>
    <x v="8"/>
    <s v="Wordt voldaan aan de veiligheidseisen voor machines en arbeidsmiddelen?"/>
    <s v="Machines en arbeidsmiddelen (brug, compressoren, handgereedschap, takels en hijsgereedschap en (til)liften e.d.) voldoen in ieder geval aan de volgende eisen:_x000a_• CE-keurmerk;_x000a_• periodiek onderhoud; _x000a_• periodieke keuring;_x000a_• aanwezigheid van instructie (in het Nederlands);_x000a_• veilige opstelling._x000a_Verder vindt de bediening en het gebruik alleen door goed opgeleid en geïnstrueerd personeel plaats."/>
    <s v="Nee"/>
    <s v=" "/>
    <s v="Invaliditeit"/>
    <n v="7"/>
    <s v="Ongewoon"/>
    <n v="3"/>
    <s v="Jaarlijks"/>
    <n v="1"/>
    <n v="21"/>
    <n v="2"/>
  </r>
  <r>
    <n v="99"/>
    <x v="4"/>
    <s v="O36"/>
    <x v="3"/>
    <s v="Is de organisatie voldoende ingespeeld op extreme weersomstandigheden?"/>
    <s v="Het lijkt er op dat we vaker met extremere weerssituaties te maken krijgen. Is de organisatie en zijn de medewerkers daarop voorbereid? In periode van grote warmte zijn o.a. de volgende punten belangrijk: zonwering en koeling in gebouwen en voertuigen, voldoende drinken en aanpassen kleding. In periode van koude en vorst gaat het om hulpmiddelen (schuivers, bezem, strooizout) en thermokleding._x000a__x000a_Het lijkt er op dat we vaker met extremere weerssituaties te maken krijgen. Is de organisatie en zijn de medewerkers daarop voorbereid? In periode van grote warmte zijn o.a. de volgende punten belangrijk: zonwering en koeling in gebouwen en voertuigen, voldoende drinken en aanpassen kleding. In periode van koude en vorst gaat het om hulpmiddelen (schuivers, bezem, strooizout) en thermokleding."/>
    <m/>
    <m/>
    <s v="Gering letsel"/>
    <n v="1"/>
    <s v="Ongewoon"/>
    <n v="3"/>
    <s v="Jaarlijks"/>
    <n v="1"/>
    <n v="3"/>
    <n v="1"/>
  </r>
  <r>
    <n v="100"/>
    <x v="4"/>
    <s v="O37"/>
    <x v="12"/>
    <s v="Medewerkers lopen geen gezondheidsrisico door gevaarlijke stoffen? Beoordeel deze vraag aan de hand van de toelichting."/>
    <s v="Dit gaat over stoffen die in producten zitten (reinigingsmiddelen, ontvetters en desinfectantia) en over dieselrook. Voor producten worden de volgende regels gevolgd:_x000a_• Van producten met gevaarseigenschappen zijn Veiligheidsinformatiebladen aanwezig._x000a_• Er is vastgesteld of het gebruik van deze producten een gezondheisrisico oplevert._x000a_• Er zijn maatregelen getroffen om het gezondheidsrisico te beheersen._x000a_• Medewerkers hebben hierover voorlichting en instructie ontvangen._x000a__x000a_Inademen van dieselrook wordt voorkomen door:_x000a_• Vervanging van dieselmotoren voor andere type motoren._x000a_• Vermijden van het stationair draaien van de auto's in de garage._x000a_• De uitlaatgassen worden afgevoerd via een afzuigsysteem._x000a_• Gebruik van opzetfilters."/>
    <m/>
    <m/>
    <s v="Letsel/verzuim"/>
    <n v="3"/>
    <s v="Ongewoon"/>
    <n v="3"/>
    <s v="Jaarlijks"/>
    <n v="1"/>
    <n v="9"/>
    <n v="1"/>
  </r>
  <r>
    <n v="101"/>
    <x v="4"/>
    <s v="O38"/>
    <x v="12"/>
    <s v="Is de opslag van gevaarlijke stoffen en gassen is goed geregeld."/>
    <s v="De voorraad van producten met gevaarseigenschappen reinigingsmiddelen, ontvetters en desinfectantia) worden zorgvuldig opgeslagen. Check het Veiligheidinformatieblad of producten gevaarseigenschappen hebben._x000a_Gasflessen worden geborgd tegen omvallen of omstoten. De voorraad wordt opgeslagen in een voorraadkluis."/>
    <m/>
    <m/>
    <s v="wettelijke verplichting"/>
    <s v=""/>
    <s v="Ongewoon"/>
    <s v=" "/>
    <s v="Jaarlijks"/>
    <s v=""/>
    <s v="nvt"/>
    <s v="W"/>
  </r>
  <r>
    <n v="102"/>
    <x v="4"/>
    <s v="O39"/>
    <x v="7"/>
    <s v="Overige risico's"/>
    <s v="Mochten er arborisico's ontbreken in de vragenlijst, noteer deze dan hier. U moet zorg dragen voor een volledige inventarisatie en evaluatie. Denk bijvoorbeeld aan:_x000a_• medewerkers die zijn gedetacheerd of uitbesteed aan andere organisaties (chauffeur visiteteam);_x000a_• arbocheck bij inkoop van materialen of herinrichting werkplekken."/>
    <s v="Nee"/>
    <s v=" "/>
    <s v="Gering letsel"/>
    <n v="1"/>
    <s v="Denkbaar"/>
    <n v="0.5"/>
    <s v="Jaarlijks"/>
    <n v="1"/>
    <n v="0.5"/>
    <n v="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200-000000000000}" name="Draaitabel3" cacheId="0" applyNumberFormats="0" applyBorderFormats="0" applyFontFormats="0" applyPatternFormats="0" applyAlignmentFormats="0" applyWidthHeightFormats="1" dataCaption="Waarden" grandTotalCaption="Totaal aantal vragen" updatedVersion="8" minRefreshableVersion="3" useAutoFormatting="1" itemPrintTitles="1" createdVersion="6" indent="0" outline="1" outlineData="1" multipleFieldFilters="0" rowHeaderCaption="" colHeaderCaption="Module">
  <location ref="A5:G20" firstHeaderRow="1" firstDataRow="2" firstDataCol="1"/>
  <pivotFields count="16">
    <pivotField showAll="0"/>
    <pivotField axis="axisCol" showAll="0">
      <items count="7">
        <item x="0"/>
        <item x="2"/>
        <item x="3"/>
        <item x="4"/>
        <item x="1"/>
        <item m="1" x="5"/>
        <item t="default"/>
      </items>
    </pivotField>
    <pivotField showAll="0"/>
    <pivotField axis="axisRow" showAll="0">
      <items count="15">
        <item x="8"/>
        <item x="10"/>
        <item x="9"/>
        <item x="5"/>
        <item x="1"/>
        <item x="6"/>
        <item x="4"/>
        <item x="2"/>
        <item x="7"/>
        <item x="0"/>
        <item x="3"/>
        <item m="1" x="13"/>
        <item x="12"/>
        <item x="11"/>
        <item t="default"/>
      </items>
    </pivotField>
    <pivotField dataField="1" showAll="0"/>
    <pivotField showAll="0"/>
    <pivotField showAll="0"/>
    <pivotField showAll="0"/>
    <pivotField showAll="0"/>
    <pivotField showAll="0"/>
    <pivotField showAll="0"/>
    <pivotField showAll="0"/>
    <pivotField showAll="0"/>
    <pivotField showAll="0"/>
    <pivotField showAll="0"/>
    <pivotField showAll="0"/>
  </pivotFields>
  <rowFields count="1">
    <field x="3"/>
  </rowFields>
  <rowItems count="14">
    <i>
      <x/>
    </i>
    <i>
      <x v="1"/>
    </i>
    <i>
      <x v="2"/>
    </i>
    <i>
      <x v="3"/>
    </i>
    <i>
      <x v="4"/>
    </i>
    <i>
      <x v="5"/>
    </i>
    <i>
      <x v="6"/>
    </i>
    <i>
      <x v="7"/>
    </i>
    <i>
      <x v="8"/>
    </i>
    <i>
      <x v="9"/>
    </i>
    <i>
      <x v="10"/>
    </i>
    <i>
      <x v="12"/>
    </i>
    <i>
      <x v="13"/>
    </i>
    <i t="grand">
      <x/>
    </i>
  </rowItems>
  <colFields count="1">
    <field x="1"/>
  </colFields>
  <colItems count="6">
    <i>
      <x/>
    </i>
    <i>
      <x v="1"/>
    </i>
    <i>
      <x v="2"/>
    </i>
    <i>
      <x v="3"/>
    </i>
    <i>
      <x v="4"/>
    </i>
    <i t="grand">
      <x/>
    </i>
  </colItems>
  <dataFields count="1">
    <dataField name="Thema's" fld="4" subtotal="count" baseField="0" baseItem="0"/>
  </dataFields>
  <formats count="21">
    <format dxfId="20">
      <pivotArea dataOnly="0" labelOnly="1" grandCol="1" outline="0" fieldPosition="0"/>
    </format>
    <format dxfId="19">
      <pivotArea type="all" dataOnly="0" outline="0" fieldPosition="0"/>
    </format>
    <format dxfId="18">
      <pivotArea outline="0" collapsedLevelsAreSubtotals="1" fieldPosition="0"/>
    </format>
    <format dxfId="17">
      <pivotArea type="origin" dataOnly="0" labelOnly="1" outline="0" fieldPosition="0"/>
    </format>
    <format dxfId="16">
      <pivotArea field="1" type="button" dataOnly="0" labelOnly="1" outline="0" axis="axisCol" fieldPosition="0"/>
    </format>
    <format dxfId="15">
      <pivotArea type="topRight" dataOnly="0" labelOnly="1" outline="0" fieldPosition="0"/>
    </format>
    <format dxfId="14">
      <pivotArea field="3" type="button" dataOnly="0" labelOnly="1" outline="0" axis="axisRow" fieldPosition="0"/>
    </format>
    <format dxfId="13">
      <pivotArea dataOnly="0" labelOnly="1" fieldPosition="0">
        <references count="1">
          <reference field="3" count="0"/>
        </references>
      </pivotArea>
    </format>
    <format dxfId="12">
      <pivotArea dataOnly="0" labelOnly="1" grandRow="1" outline="0" fieldPosition="0"/>
    </format>
    <format dxfId="11">
      <pivotArea dataOnly="0" labelOnly="1" fieldPosition="0">
        <references count="1">
          <reference field="1" count="0"/>
        </references>
      </pivotArea>
    </format>
    <format dxfId="10">
      <pivotArea dataOnly="0" labelOnly="1" grandCol="1" outline="0" fieldPosition="0"/>
    </format>
    <format dxfId="9">
      <pivotArea type="all" dataOnly="0" outline="0" fieldPosition="0"/>
    </format>
    <format dxfId="8">
      <pivotArea outline="0" collapsedLevelsAreSubtotals="1" fieldPosition="0"/>
    </format>
    <format dxfId="7">
      <pivotArea type="origin" dataOnly="0" labelOnly="1" outline="0" fieldPosition="0"/>
    </format>
    <format dxfId="6">
      <pivotArea field="1" type="button" dataOnly="0" labelOnly="1" outline="0" axis="axisCol" fieldPosition="0"/>
    </format>
    <format dxfId="5">
      <pivotArea type="topRight" dataOnly="0" labelOnly="1" outline="0" fieldPosition="0"/>
    </format>
    <format dxfId="4">
      <pivotArea field="3" type="button" dataOnly="0" labelOnly="1" outline="0" axis="axisRow" fieldPosition="0"/>
    </format>
    <format dxfId="3">
      <pivotArea dataOnly="0" labelOnly="1" fieldPosition="0">
        <references count="1">
          <reference field="3" count="0"/>
        </references>
      </pivotArea>
    </format>
    <format dxfId="2">
      <pivotArea dataOnly="0" labelOnly="1" grandRow="1" outline="0" fieldPosition="0"/>
    </format>
    <format dxfId="1">
      <pivotArea dataOnly="0" labelOnly="1" fieldPosition="0">
        <references count="1">
          <reference field="1" count="0"/>
        </references>
      </pivotArea>
    </format>
    <format dxfId="0">
      <pivotArea dataOnly="0" labelOnly="1" grandCol="1" outline="0"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ivotTable" Target="../pivotTables/pivotTable1.xml"/></Relationships>
</file>

<file path=xl/worksheets/_rels/sheet4.xml.rels><?xml version="1.0" encoding="UTF-8" standalone="yes"?>
<Relationships xmlns="http://schemas.openxmlformats.org/package/2006/relationships"><Relationship Id="rId8" Type="http://schemas.openxmlformats.org/officeDocument/2006/relationships/hyperlink" Target="https://wetten.overheid.nl/jci1.3:c:BWBR0010346&amp;hoofdstuk=4&amp;artikel=18&amp;z=2022-05-20&amp;g=2022-05-20" TargetMode="External"/><Relationship Id="rId3" Type="http://schemas.openxmlformats.org/officeDocument/2006/relationships/hyperlink" Target="https://www.arboportaal.nl/onderwerpen/werkdruk" TargetMode="External"/><Relationship Id="rId7" Type="http://schemas.openxmlformats.org/officeDocument/2006/relationships/hyperlink" Target="https://wetten.overheid.nl/jci1.3:c:BWBR0008498&amp;hoofdstuk=2&amp;afdeling=4&amp;artikel=2.15&amp;z=2023-01-01&amp;g=2023-01-01" TargetMode="External"/><Relationship Id="rId12" Type="http://schemas.openxmlformats.org/officeDocument/2006/relationships/printerSettings" Target="../printerSettings/printerSettings4.bin"/><Relationship Id="rId2" Type="http://schemas.openxmlformats.org/officeDocument/2006/relationships/hyperlink" Target="https://www.ambulancezorg.nl/themas/arbeidsmarkt-en-werkgeverschap/arbeidsomstandigheden" TargetMode="External"/><Relationship Id="rId1" Type="http://schemas.openxmlformats.org/officeDocument/2006/relationships/hyperlink" Target="https://www.duidelijkoveragressie.nl/" TargetMode="External"/><Relationship Id="rId6" Type="http://schemas.openxmlformats.org/officeDocument/2006/relationships/hyperlink" Target="https://wetten.overheid.nl/jci1.3:c:BWBR0007671&amp;hoofdstuk=4&amp;paragraaf=4.1&amp;artikel=4:1&amp;z=2020-01-01&amp;g=2020-01-01" TargetMode="External"/><Relationship Id="rId11" Type="http://schemas.openxmlformats.org/officeDocument/2006/relationships/hyperlink" Target="https://wetten.overheid.nl/jci1.3:c:BWBR0008498&amp;hoofdstuk=1&amp;afdeling=9&amp;artikel=1.42&amp;z=2023-01-01&amp;g=2023-01-01" TargetMode="External"/><Relationship Id="rId5" Type="http://schemas.openxmlformats.org/officeDocument/2006/relationships/hyperlink" Target="https://www.ambulancezorg.nl/themas/arbeidsmarkt-en-werkgeverschap/werken-in-de-ambulancezorg/arbeidsvoorwaarden" TargetMode="External"/><Relationship Id="rId10" Type="http://schemas.openxmlformats.org/officeDocument/2006/relationships/hyperlink" Target="https://wetten.overheid.nl/jci1.3:c:BWBR0007671&amp;hoofdstuk=4&amp;paragraaf=4.3&amp;artikel=4:5&amp;z=2020-01-01&amp;g=2020-01-01" TargetMode="External"/><Relationship Id="rId4" Type="http://schemas.openxmlformats.org/officeDocument/2006/relationships/hyperlink" Target="https://www.duidelijkoveragressie.nl/" TargetMode="External"/><Relationship Id="rId9" Type="http://schemas.openxmlformats.org/officeDocument/2006/relationships/hyperlink" Target="https://wetten.overheid.nl/jci1.3:c:BWBR0008498&amp;hoofdstuk=2&amp;afdeling=7&amp;artikel=2.43&amp;z=2023-01-01&amp;g=2023-01-01"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hyperlink" Target="https://www.ambulancezorg.nl/static/upload/raw/fe8fb247-2233-43fc-bf07-593ac6b63f5f/Handboek+Bedrijfsopvangteams+Ambulancezorg+-+febr.+2018.pdf" TargetMode="External"/><Relationship Id="rId2" Type="http://schemas.openxmlformats.org/officeDocument/2006/relationships/hyperlink" Target="https://www.duidelijkoveragressie.nl/" TargetMode="External"/><Relationship Id="rId1" Type="http://schemas.openxmlformats.org/officeDocument/2006/relationships/hyperlink" Target="https://www.arboportaal.nl/onderwerpen/werkdruk" TargetMode="External"/><Relationship Id="rId4"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hyperlink" Target="https://www.ambulancezorg.nl/static/upload/raw/d39f9b99-286c-42e2-b49d-eb304f3db9a1/praktijkrichtlijnen-fysieke-belasting-ambulancezorg.pdf" TargetMode="External"/><Relationship Id="rId7" Type="http://schemas.openxmlformats.org/officeDocument/2006/relationships/hyperlink" Target="https://www.aofondsrijk.nl/afspraken-beeldschermwerk/werkplek/werkplek-in-meld-en-controlekamer/" TargetMode="External"/><Relationship Id="rId2" Type="http://schemas.openxmlformats.org/officeDocument/2006/relationships/hyperlink" Target="https://www.ambulancezorg.nl/static/upload/raw/c40e1a53-dd75-4ddf-9ac7-9b36c34c9cbb/BeleidsSpiegel+ambulancezorg.xls" TargetMode="External"/><Relationship Id="rId1" Type="http://schemas.openxmlformats.org/officeDocument/2006/relationships/hyperlink" Target="https://www.ambulancezorg.nl/static/upload/raw/b06732d4-3f3b-4e22-be50-b45e7a275e04/TilThermometer+ambulancezorg.xlsx" TargetMode="External"/><Relationship Id="rId6" Type="http://schemas.openxmlformats.org/officeDocument/2006/relationships/hyperlink" Target="https://www.ambulancezorg.nl/static/upload/raw/71c02ac6-4529-4889-a125-f82664b29403/1+Beeldschermwerk.pdf" TargetMode="External"/><Relationship Id="rId5" Type="http://schemas.openxmlformats.org/officeDocument/2006/relationships/hyperlink" Target="https://www.ambulancezorg.nl/themas/arbeidsmarkt-en-werkgeverschap/arbeidsomstandigheden" TargetMode="External"/><Relationship Id="rId4" Type="http://schemas.openxmlformats.org/officeDocument/2006/relationships/hyperlink" Target="https://www.arboportaal.nl/onderwerpen/themas/fysieke-belasting"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s://www.ambulancezorg.nl/static/upload/raw/5eb4c21a-4799-48f8-9a3a-43ca15799163/2+Infectieziektes.pdf" TargetMode="External"/><Relationship Id="rId3" Type="http://schemas.openxmlformats.org/officeDocument/2006/relationships/hyperlink" Target="https://www.rivm.nl/hygienerichtlijnen/ambulancezorg" TargetMode="External"/><Relationship Id="rId7" Type="http://schemas.openxmlformats.org/officeDocument/2006/relationships/hyperlink" Target="https://www.ambulancezorg.nl/themas/kwaliteit-van-zorg/protocollen-en-richtlijnen/overzicht-kwaliteitskaders-protocollen-en-richtlijnen" TargetMode="External"/><Relationship Id="rId2" Type="http://schemas.openxmlformats.org/officeDocument/2006/relationships/hyperlink" Target="https://www.ambulancezorg.nl/static/upload/raw/5eb4c21a-4799-48f8-9a3a-43ca15799163/2+Infectieziektes.pdf" TargetMode="External"/><Relationship Id="rId1" Type="http://schemas.openxmlformats.org/officeDocument/2006/relationships/hyperlink" Target="https://www.ambulancezorg.nl/static/upload/raw/cf089da2-a2d9-41ca-be4e-331ef2cd513c/20210205+AZN+%28V%29LPA+COVID-19+20210205.bv.pdf" TargetMode="External"/><Relationship Id="rId6" Type="http://schemas.openxmlformats.org/officeDocument/2006/relationships/hyperlink" Target="https://www.ambulancezorg.nl/themas/kwaliteit-van-zorg/protocollen-en-richtlijnen/landelijk-protocol-ambulancezorg" TargetMode="External"/><Relationship Id="rId5" Type="http://schemas.openxmlformats.org/officeDocument/2006/relationships/hyperlink" Target="https://www.ambulancezorg.nl/themas/kwaliteit-van-zorg/protocollen-en-richtlijnen/landelijk-protocol-ambulancezorg" TargetMode="External"/><Relationship Id="rId4" Type="http://schemas.openxmlformats.org/officeDocument/2006/relationships/hyperlink" Target="https://www.ambulancezorg.nl/themas/kwaliteit-van-zorg/protocollen-en-richtlijnen/landelijk-protocol-ambulancezorg" TargetMode="External"/><Relationship Id="rId9" Type="http://schemas.openxmlformats.org/officeDocument/2006/relationships/hyperlink" Target="https://www.ambulancezorg.nl/static/upload/raw/cf089da2-a2d9-41ca-be4e-331ef2cd513c/20210205+AZN+%28V%29LPA+COVID-19+20210205.bv.pdf" TargetMode="External"/></Relationships>
</file>

<file path=xl/worksheets/_rels/sheet9.xml.rels><?xml version="1.0" encoding="UTF-8" standalone="yes"?>
<Relationships xmlns="http://schemas.openxmlformats.org/package/2006/relationships"><Relationship Id="rId3" Type="http://schemas.openxmlformats.org/officeDocument/2006/relationships/hyperlink" Target="https://www.ambulancezorg.nl/static/upload/raw/7937ef07-68d2-46d1-93a0-e52211007e11/AZN+Kwaliteitskader+Ambulancezorg+op+het+water+2017+versie+1.0+bv.pdf" TargetMode="External"/><Relationship Id="rId2" Type="http://schemas.openxmlformats.org/officeDocument/2006/relationships/hyperlink" Target="https://www.ambulancezorg.nl/static/upload/raw/f6bd7533-cad5-4356-8d5c-a24080b118f0/incidentmanagement-het-rood-blauwe-boekje.pdf" TargetMode="External"/><Relationship Id="rId1" Type="http://schemas.openxmlformats.org/officeDocument/2006/relationships/hyperlink" Target="https://www.ambulancezorg.nl/themas/kwaliteit-van-zorg/protocollen-en-richtlijnen/landelijk-protocol-ambulancezorg" TargetMode="External"/><Relationship Id="rId5" Type="http://schemas.openxmlformats.org/officeDocument/2006/relationships/hyperlink" Target="https://www.incidentmanagement.nl/nl-nl/elearning.aspx" TargetMode="External"/><Relationship Id="rId4" Type="http://schemas.openxmlformats.org/officeDocument/2006/relationships/hyperlink" Target="https://www.ambulancezorg.nl/static/upload/raw/37cf669e-7e0b-43fb-9737-485328622568/201901-IFV-Handreiking-Decontaminatie-Werkversie-1_1.pdf" TargetMode="External"/></Relationships>
</file>

<file path=xl/worksheets/_rels/sheet10.xml.rels><?xml version="1.0" encoding="UTF-8" standalone="yes"?>
<Relationships xmlns="http://schemas.openxmlformats.org/package/2006/relationships"><Relationship Id="rId1" Type="http://schemas.openxmlformats.org/officeDocument/2006/relationships/hyperlink" Target="https://www.ambulancezorg.nl/static/upload/raw/aa699ce3-672d-4554-98d0-5a855614fda5/4+Gehoorbescherming.pdf"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https://www.ambulancezorg.nl/themas/arbeidsmarkt-en-werkgeverschap/arbeidsomstandigheden" TargetMode="External"/></Relationships>
</file>

<file path=xl/worksheets/_rels/sheet12.xml.rels><?xml version="1.0" encoding="UTF-8" standalone="yes"?>
<Relationships xmlns="http://schemas.openxmlformats.org/package/2006/relationships"><Relationship Id="rId2" Type="http://schemas.openxmlformats.org/officeDocument/2006/relationships/hyperlink" Target="https://www.ambulancezorg.nl/themas/arbeidsmarkt-en-werkgeverschap/werken-in-de-ambulancezorg/arbeidsvoorwaarden" TargetMode="External"/><Relationship Id="rId1" Type="http://schemas.openxmlformats.org/officeDocument/2006/relationships/hyperlink" Target="https://www.ambulancezorg.nl/themas/arbeidsmarkt-en-werkgeverschap/arbeidsomstandighede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G66"/>
  <sheetViews>
    <sheetView view="pageBreakPreview" zoomScale="60" zoomScaleNormal="100" workbookViewId="0">
      <selection activeCell="T67" sqref="T67"/>
    </sheetView>
  </sheetViews>
  <sheetFormatPr defaultRowHeight="15" x14ac:dyDescent="0.25"/>
  <sheetData>
    <row r="66" spans="7:7" x14ac:dyDescent="0.25">
      <c r="G66" t="s">
        <v>285</v>
      </c>
    </row>
  </sheetData>
  <pageMargins left="0.70866141732283472" right="0.70866141732283472" top="0.74803149606299213" bottom="0.74803149606299213" header="0.31496062992125984" footer="0.31496062992125984"/>
  <pageSetup paperSize="9" scale="79" orientation="portrait" r:id="rId1"/>
  <headerFooter>
    <oddFooter>&amp;L&amp;F&amp;C&amp;A&amp;R&amp;P van  &amp;N
&amp;D</oddFooter>
  </headerFooter>
  <colBreaks count="1" manualBreakCount="1">
    <brk id="12" max="52" man="1"/>
  </col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Blad1"/>
  <dimension ref="A1:E16"/>
  <sheetViews>
    <sheetView zoomScale="120" zoomScaleNormal="120" workbookViewId="0">
      <selection activeCell="C17" sqref="C17"/>
    </sheetView>
  </sheetViews>
  <sheetFormatPr defaultColWidth="9.140625" defaultRowHeight="15" customHeight="1" x14ac:dyDescent="0.15"/>
  <cols>
    <col min="1" max="1" width="9.140625" style="94"/>
    <col min="2" max="2" width="30.28515625" style="94" customWidth="1"/>
    <col min="3" max="3" width="14.7109375" style="94" bestFit="1" customWidth="1"/>
    <col min="4" max="16384" width="9.140625" style="94"/>
  </cols>
  <sheetData>
    <row r="1" spans="1:5" ht="15" customHeight="1" x14ac:dyDescent="0.15">
      <c r="B1" s="95" t="s">
        <v>237</v>
      </c>
    </row>
    <row r="2" spans="1:5" ht="15" customHeight="1" x14ac:dyDescent="0.15">
      <c r="B2" s="94" t="s">
        <v>112</v>
      </c>
      <c r="C2" s="96" t="s">
        <v>241</v>
      </c>
    </row>
    <row r="3" spans="1:5" ht="15" customHeight="1" x14ac:dyDescent="0.15">
      <c r="B3" s="94" t="s">
        <v>113</v>
      </c>
      <c r="C3" s="96"/>
    </row>
    <row r="4" spans="1:5" ht="15" customHeight="1" x14ac:dyDescent="0.15">
      <c r="B4" s="94" t="s">
        <v>111</v>
      </c>
      <c r="C4" s="96"/>
    </row>
    <row r="5" spans="1:5" ht="15" customHeight="1" x14ac:dyDescent="0.15">
      <c r="B5" s="94" t="s">
        <v>114</v>
      </c>
      <c r="C5" s="96"/>
    </row>
    <row r="6" spans="1:5" ht="15" customHeight="1" x14ac:dyDescent="0.15">
      <c r="B6" s="94" t="s">
        <v>197</v>
      </c>
      <c r="C6" s="96"/>
    </row>
    <row r="7" spans="1:5" ht="15" customHeight="1" x14ac:dyDescent="0.15">
      <c r="B7" s="97" t="s">
        <v>194</v>
      </c>
      <c r="C7" s="96"/>
    </row>
    <row r="8" spans="1:5" ht="15" customHeight="1" x14ac:dyDescent="0.15">
      <c r="B8" s="97" t="s">
        <v>273</v>
      </c>
      <c r="C8" s="96"/>
    </row>
    <row r="9" spans="1:5" ht="15" customHeight="1" x14ac:dyDescent="0.15">
      <c r="B9" s="97" t="s">
        <v>496</v>
      </c>
      <c r="C9" s="96"/>
    </row>
    <row r="10" spans="1:5" ht="15" customHeight="1" x14ac:dyDescent="0.15">
      <c r="B10" s="97" t="s">
        <v>195</v>
      </c>
      <c r="C10" s="96"/>
    </row>
    <row r="11" spans="1:5" ht="15" customHeight="1" x14ac:dyDescent="0.15">
      <c r="B11" s="94" t="s">
        <v>198</v>
      </c>
      <c r="C11" s="96"/>
    </row>
    <row r="12" spans="1:5" ht="15" customHeight="1" x14ac:dyDescent="0.15">
      <c r="B12" s="94" t="s">
        <v>196</v>
      </c>
      <c r="C12" s="96"/>
    </row>
    <row r="13" spans="1:5" ht="15" customHeight="1" x14ac:dyDescent="0.15">
      <c r="B13" s="94" t="s">
        <v>193</v>
      </c>
      <c r="C13" s="96"/>
    </row>
    <row r="14" spans="1:5" ht="15" customHeight="1" x14ac:dyDescent="0.15">
      <c r="B14" s="94" t="s">
        <v>115</v>
      </c>
      <c r="C14" s="98">
        <v>45049</v>
      </c>
      <c r="E14" s="94" t="s">
        <v>272</v>
      </c>
    </row>
    <row r="15" spans="1:5" ht="15" customHeight="1" x14ac:dyDescent="0.15">
      <c r="B15" s="94" t="s">
        <v>116</v>
      </c>
      <c r="C15" s="98">
        <v>45049</v>
      </c>
    </row>
    <row r="16" spans="1:5" ht="15" customHeight="1" x14ac:dyDescent="0.15">
      <c r="B16" s="94" t="s">
        <v>199</v>
      </c>
      <c r="C16" s="98">
        <v>45049</v>
      </c>
    </row>
  </sheetData>
  <pageMargins left="0.70866141732283472" right="0.70866141732283472" top="0.74803149606299213" bottom="0.74803149606299213" header="0.31496062992125984" footer="0.31496062992125984"/>
  <pageSetup paperSize="9" orientation="portrait" r:id="rId1"/>
  <headerFooter>
    <oddFooter>&amp;L&amp;F&amp;C&amp;A&amp;R &amp;P van &amp;N
&amp;D</oddFooter>
  </headerFooter>
  <legacyDrawing r:id="rId2"/>
  <extLst>
    <ext xmlns:x14="http://schemas.microsoft.com/office/spreadsheetml/2009/9/main" uri="{CCE6A557-97BC-4b89-ADB6-D9C93CAAB3DF}">
      <x14:dataValidations xmlns:xm="http://schemas.microsoft.com/office/excel/2006/main" count="9">
        <x14:dataValidation type="list" errorStyle="information" allowBlank="1" showInputMessage="1" showErrorMessage="1" errorTitle="Scoop" error="Kies bij voorkeur uit de lijst." promptTitle="Scoop RIE" prompt="Kies uit de lijst" xr:uid="{00000000-0002-0000-0100-000000000000}">
          <x14:formula1>
            <xm:f>Defenities!$A$2:$A$6</xm:f>
          </x14:formula1>
          <xm:sqref>C3</xm:sqref>
        </x14:dataValidation>
        <x14:dataValidation type="list" errorStyle="warning" operator="lessThan" allowBlank="1" showInputMessage="1" showErrorMessage="1" errorTitle="betrokkenheid OR" error="kies uit lijst_x000a_" promptTitle="betrokkenheid OR" prompt="kies uit lijst" xr:uid="{00000000-0002-0000-0100-000001000000}">
          <x14:formula1>
            <xm:f>Defenities!$D$2:$D$6</xm:f>
          </x14:formula1>
          <xm:sqref>C11</xm:sqref>
        </x14:dataValidation>
        <x14:dataValidation type="list" operator="lessThan" allowBlank="1" showInputMessage="1" showErrorMessage="1" xr:uid="{00000000-0002-0000-0100-000002000000}">
          <x14:formula1>
            <xm:f>Defenities!$D$2:$D$3</xm:f>
          </x14:formula1>
          <xm:sqref>C7:C10</xm:sqref>
        </x14:dataValidation>
        <x14:dataValidation type="textLength" operator="lessThan" allowBlank="1" showInputMessage="1" showErrorMessage="1" xr:uid="{00000000-0002-0000-0100-000003000000}">
          <x14:formula1>
            <xm:f>Defenities!B5</xm:f>
          </x14:formula1>
          <xm:sqref>C12:C13</xm:sqref>
        </x14:dataValidation>
        <x14:dataValidation type="date" operator="greaterThan" allowBlank="1" showInputMessage="1" showErrorMessage="1" errorTitle="Datum rondgang" error="Datum klopt niet" promptTitle="Datum rondgang" prompt="Voer datum in." xr:uid="{00000000-0002-0000-0100-000004000000}">
          <x14:formula1>
            <xm:f>Defenities!C2</xm:f>
          </x14:formula1>
          <xm:sqref>C14:C16</xm:sqref>
        </x14:dataValidation>
        <x14:dataValidation type="textLength" operator="lessThan" allowBlank="1" showInputMessage="1" showErrorMessage="1" xr:uid="{00000000-0002-0000-0100-000005000000}">
          <x14:formula1>
            <xm:f>Defenities!B4</xm:f>
          </x14:formula1>
          <xm:sqref>B8</xm:sqref>
        </x14:dataValidation>
        <x14:dataValidation type="textLength" operator="lessThan" allowBlank="1" showInputMessage="1" showErrorMessage="1" xr:uid="{00000000-0002-0000-0100-000006000000}">
          <x14:formula1>
            <xm:f>Defenities!B4</xm:f>
          </x14:formula1>
          <xm:sqref>B9:B10</xm:sqref>
        </x14:dataValidation>
        <x14:dataValidation type="textLength" operator="lessThan" allowBlank="1" showInputMessage="1" showErrorMessage="1" xr:uid="{00000000-0002-0000-0100-000007000000}">
          <x14:formula1>
            <xm:f>Defenities!B2</xm:f>
          </x14:formula1>
          <xm:sqref>C4:C5</xm:sqref>
        </x14:dataValidation>
        <x14:dataValidation type="textLength" operator="lessThan" allowBlank="1" showInputMessage="1" showErrorMessage="1" xr:uid="{00000000-0002-0000-0100-000008000000}">
          <x14:formula1>
            <xm:f>Defenities!B4</xm:f>
          </x14:formula1>
          <xm:sqref>B7</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87"/>
  <sheetViews>
    <sheetView zoomScaleNormal="100" zoomScaleSheetLayoutView="100" workbookViewId="0">
      <selection activeCell="J21" sqref="J21"/>
    </sheetView>
  </sheetViews>
  <sheetFormatPr defaultRowHeight="11.25" x14ac:dyDescent="0.15"/>
  <cols>
    <col min="1" max="1" width="21" style="138" bestFit="1" customWidth="1"/>
    <col min="2" max="2" width="15.7109375" style="138" bestFit="1" customWidth="1"/>
    <col min="3" max="3" width="8.7109375" style="138" bestFit="1" customWidth="1"/>
    <col min="4" max="4" width="11.7109375" style="138" bestFit="1" customWidth="1"/>
    <col min="5" max="5" width="12.28515625" style="138" bestFit="1" customWidth="1"/>
    <col min="6" max="6" width="9.28515625" style="138" bestFit="1" customWidth="1"/>
    <col min="7" max="7" width="7.85546875" style="138" bestFit="1" customWidth="1"/>
    <col min="8" max="8" width="0" style="138" hidden="1" customWidth="1"/>
    <col min="9" max="9" width="9.140625" style="138"/>
    <col min="10" max="16" width="9.140625" style="138" customWidth="1"/>
    <col min="17" max="17" width="20.42578125" style="138" customWidth="1"/>
    <col min="18" max="19" width="9.140625" style="138" customWidth="1"/>
    <col min="20" max="20" width="9.140625" style="138"/>
    <col min="21" max="21" width="0" style="138" hidden="1" customWidth="1"/>
    <col min="22" max="23" width="9.140625" style="138"/>
    <col min="24" max="24" width="15.85546875" style="138" customWidth="1"/>
    <col min="25" max="16384" width="9.140625" style="138"/>
  </cols>
  <sheetData>
    <row r="1" spans="1:20" x14ac:dyDescent="0.15">
      <c r="A1" s="137" t="s">
        <v>485</v>
      </c>
    </row>
    <row r="2" spans="1:20" x14ac:dyDescent="0.15">
      <c r="A2" s="139" t="s">
        <v>538</v>
      </c>
    </row>
    <row r="3" spans="1:20" x14ac:dyDescent="0.15">
      <c r="A3" s="137"/>
    </row>
    <row r="4" spans="1:20" x14ac:dyDescent="0.15">
      <c r="A4" s="138" t="s">
        <v>398</v>
      </c>
    </row>
    <row r="5" spans="1:20" x14ac:dyDescent="0.15">
      <c r="A5" s="161" t="s">
        <v>481</v>
      </c>
      <c r="B5" s="161" t="s">
        <v>479</v>
      </c>
    </row>
    <row r="6" spans="1:20" ht="33.75" x14ac:dyDescent="0.15">
      <c r="A6" s="161" t="s">
        <v>480</v>
      </c>
      <c r="B6" s="138" t="s">
        <v>46</v>
      </c>
      <c r="C6" s="138" t="s">
        <v>18</v>
      </c>
      <c r="D6" s="138" t="s">
        <v>44</v>
      </c>
      <c r="E6" s="138" t="s">
        <v>43</v>
      </c>
      <c r="F6" s="138" t="s">
        <v>393</v>
      </c>
      <c r="G6" s="140" t="s">
        <v>482</v>
      </c>
    </row>
    <row r="7" spans="1:20" x14ac:dyDescent="0.15">
      <c r="A7" s="162" t="s">
        <v>307</v>
      </c>
      <c r="E7" s="138">
        <v>1</v>
      </c>
      <c r="F7" s="138">
        <v>1</v>
      </c>
      <c r="G7" s="138">
        <v>2</v>
      </c>
    </row>
    <row r="8" spans="1:20" x14ac:dyDescent="0.15">
      <c r="A8" s="162" t="s">
        <v>24</v>
      </c>
      <c r="E8" s="138">
        <v>4</v>
      </c>
      <c r="G8" s="138">
        <v>4</v>
      </c>
    </row>
    <row r="9" spans="1:20" x14ac:dyDescent="0.15">
      <c r="A9" s="162" t="s">
        <v>28</v>
      </c>
      <c r="E9" s="138">
        <v>12</v>
      </c>
      <c r="G9" s="138">
        <v>12</v>
      </c>
    </row>
    <row r="10" spans="1:20" x14ac:dyDescent="0.15">
      <c r="A10" s="162" t="s">
        <v>26</v>
      </c>
      <c r="B10" s="138">
        <v>1</v>
      </c>
      <c r="C10" s="138">
        <v>1</v>
      </c>
      <c r="D10" s="138">
        <v>1</v>
      </c>
      <c r="E10" s="138">
        <v>4</v>
      </c>
      <c r="G10" s="138">
        <v>7</v>
      </c>
    </row>
    <row r="11" spans="1:20" x14ac:dyDescent="0.15">
      <c r="A11" s="162" t="s">
        <v>2</v>
      </c>
      <c r="B11" s="138">
        <v>5</v>
      </c>
      <c r="C11" s="138">
        <v>1</v>
      </c>
      <c r="D11" s="138">
        <v>1</v>
      </c>
      <c r="E11" s="138">
        <v>2</v>
      </c>
      <c r="G11" s="138">
        <v>9</v>
      </c>
    </row>
    <row r="12" spans="1:20" x14ac:dyDescent="0.15">
      <c r="A12" s="162" t="s">
        <v>27</v>
      </c>
      <c r="B12" s="138">
        <v>3</v>
      </c>
      <c r="C12" s="138">
        <v>2</v>
      </c>
      <c r="D12" s="138">
        <v>3</v>
      </c>
      <c r="E12" s="138">
        <v>1</v>
      </c>
      <c r="G12" s="138">
        <v>9</v>
      </c>
    </row>
    <row r="13" spans="1:20" x14ac:dyDescent="0.15">
      <c r="A13" s="162" t="s">
        <v>1</v>
      </c>
      <c r="B13" s="138">
        <v>2</v>
      </c>
      <c r="D13" s="138">
        <v>1</v>
      </c>
      <c r="G13" s="138">
        <v>3</v>
      </c>
    </row>
    <row r="14" spans="1:20" x14ac:dyDescent="0.15">
      <c r="A14" s="162" t="s">
        <v>42</v>
      </c>
      <c r="B14" s="138">
        <v>5</v>
      </c>
      <c r="E14" s="138">
        <v>1</v>
      </c>
      <c r="F14" s="138">
        <v>3</v>
      </c>
      <c r="G14" s="138">
        <v>9</v>
      </c>
    </row>
    <row r="15" spans="1:20" x14ac:dyDescent="0.15">
      <c r="A15" s="162" t="s">
        <v>41</v>
      </c>
      <c r="B15" s="138">
        <v>1</v>
      </c>
      <c r="C15" s="138">
        <v>1</v>
      </c>
      <c r="D15" s="138">
        <v>1</v>
      </c>
      <c r="E15" s="138">
        <v>1</v>
      </c>
      <c r="F15" s="138">
        <v>1</v>
      </c>
      <c r="G15" s="138">
        <v>5</v>
      </c>
      <c r="T15" s="140"/>
    </row>
    <row r="16" spans="1:20" x14ac:dyDescent="0.15">
      <c r="A16" s="162" t="s">
        <v>16</v>
      </c>
      <c r="B16" s="138">
        <v>4</v>
      </c>
      <c r="C16" s="138">
        <v>2</v>
      </c>
      <c r="D16" s="138">
        <v>4</v>
      </c>
      <c r="E16" s="138">
        <v>10</v>
      </c>
      <c r="G16" s="138">
        <v>20</v>
      </c>
      <c r="T16" s="140"/>
    </row>
    <row r="17" spans="1:20" x14ac:dyDescent="0.15">
      <c r="A17" s="162" t="s">
        <v>19</v>
      </c>
      <c r="B17" s="138">
        <v>5</v>
      </c>
      <c r="D17" s="138">
        <v>1</v>
      </c>
      <c r="E17" s="138">
        <v>1</v>
      </c>
      <c r="F17" s="138">
        <v>3</v>
      </c>
      <c r="G17" s="138">
        <v>10</v>
      </c>
      <c r="T17" s="140"/>
    </row>
    <row r="18" spans="1:20" x14ac:dyDescent="0.15">
      <c r="A18" s="162" t="s">
        <v>394</v>
      </c>
      <c r="E18" s="138">
        <v>2</v>
      </c>
      <c r="G18" s="138">
        <v>2</v>
      </c>
    </row>
    <row r="19" spans="1:20" x14ac:dyDescent="0.15">
      <c r="A19" s="162" t="s">
        <v>509</v>
      </c>
      <c r="E19" s="138">
        <v>10</v>
      </c>
      <c r="G19" s="138">
        <v>10</v>
      </c>
      <c r="T19" s="141"/>
    </row>
    <row r="20" spans="1:20" x14ac:dyDescent="0.15">
      <c r="A20" s="162" t="s">
        <v>482</v>
      </c>
      <c r="B20" s="138">
        <v>26</v>
      </c>
      <c r="C20" s="138">
        <v>7</v>
      </c>
      <c r="D20" s="138">
        <v>12</v>
      </c>
      <c r="E20" s="138">
        <v>49</v>
      </c>
      <c r="F20" s="138">
        <v>8</v>
      </c>
      <c r="G20" s="138">
        <v>102</v>
      </c>
      <c r="T20" s="140"/>
    </row>
    <row r="21" spans="1:20" x14ac:dyDescent="0.15">
      <c r="T21" s="140"/>
    </row>
    <row r="24" spans="1:20" x14ac:dyDescent="0.15">
      <c r="F24" s="138" t="s">
        <v>20</v>
      </c>
    </row>
    <row r="25" spans="1:20" x14ac:dyDescent="0.15">
      <c r="F25" s="140"/>
      <c r="G25" s="140"/>
    </row>
    <row r="49" spans="2:20" x14ac:dyDescent="0.15">
      <c r="G49" s="140"/>
      <c r="T49" s="140"/>
    </row>
    <row r="56" spans="2:20" ht="409.5" x14ac:dyDescent="0.15">
      <c r="B56" s="138">
        <v>42</v>
      </c>
      <c r="C56" s="138" t="s">
        <v>44</v>
      </c>
      <c r="D56" s="138" t="s">
        <v>402</v>
      </c>
      <c r="E56" s="138" t="s">
        <v>16</v>
      </c>
      <c r="F56" s="138" t="s">
        <v>401</v>
      </c>
      <c r="G56" s="140" t="s">
        <v>420</v>
      </c>
      <c r="T56" s="140" t="s">
        <v>399</v>
      </c>
    </row>
    <row r="57" spans="2:20" ht="409.5" x14ac:dyDescent="0.15">
      <c r="B57" s="138">
        <v>43</v>
      </c>
      <c r="C57" s="138" t="s">
        <v>44</v>
      </c>
      <c r="D57" s="138" t="s">
        <v>403</v>
      </c>
      <c r="E57" s="138" t="s">
        <v>16</v>
      </c>
      <c r="F57" s="138" t="s">
        <v>404</v>
      </c>
      <c r="G57" s="140" t="s">
        <v>405</v>
      </c>
      <c r="T57" s="140" t="s">
        <v>406</v>
      </c>
    </row>
    <row r="70" spans="7:20" x14ac:dyDescent="0.15">
      <c r="G70" s="140"/>
      <c r="T70" s="140"/>
    </row>
    <row r="82" spans="2:20" x14ac:dyDescent="0.15">
      <c r="G82" s="140"/>
      <c r="T82" s="140"/>
    </row>
    <row r="83" spans="2:20" ht="202.5" x14ac:dyDescent="0.15">
      <c r="B83" s="138">
        <v>69</v>
      </c>
      <c r="C83" s="138" t="s">
        <v>43</v>
      </c>
      <c r="D83" s="138" t="s">
        <v>422</v>
      </c>
      <c r="E83" s="138" t="s">
        <v>16</v>
      </c>
      <c r="F83" s="140" t="s">
        <v>421</v>
      </c>
      <c r="G83" s="140" t="s">
        <v>421</v>
      </c>
      <c r="T83" s="140"/>
    </row>
    <row r="86" spans="2:20" x14ac:dyDescent="0.15">
      <c r="T86" s="140"/>
    </row>
    <row r="87" spans="2:20" x14ac:dyDescent="0.15">
      <c r="G87" s="140"/>
    </row>
  </sheetData>
  <pageMargins left="0.11811023622047245" right="0.19685039370078741" top="0.35433070866141736" bottom="0.35433070866141736" header="0.31496062992125984" footer="0.31496062992125984"/>
  <pageSetup paperSize="9" scale="85" pageOrder="overThenDown" orientation="landscape" r:id="rId2"/>
  <headerFooter>
    <oddFooter>&amp;L&amp;F&amp;C&amp;A&amp;R&amp;P van &amp;N
&amp;D</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Blad2" filterMode="1"/>
  <dimension ref="A1:AA115"/>
  <sheetViews>
    <sheetView tabSelected="1" view="pageBreakPreview" topLeftCell="A2" zoomScale="75" zoomScaleNormal="75" zoomScaleSheetLayoutView="75" workbookViewId="0">
      <pane xSplit="5" ySplit="12" topLeftCell="F84" activePane="bottomRight" state="frozen"/>
      <selection activeCell="T67" sqref="T67"/>
      <selection pane="topRight" activeCell="T67" sqref="T67"/>
      <selection pane="bottomLeft" activeCell="T67" sqref="T67"/>
      <selection pane="bottomRight" activeCell="T91" sqref="T91"/>
    </sheetView>
  </sheetViews>
  <sheetFormatPr defaultColWidth="9.140625" defaultRowHeight="14.25" x14ac:dyDescent="0.25"/>
  <cols>
    <col min="1" max="1" width="6" style="28" customWidth="1"/>
    <col min="2" max="2" width="7.7109375" style="33" customWidth="1"/>
    <col min="3" max="3" width="12.5703125" style="28" customWidth="1"/>
    <col min="4" max="4" width="7.28515625" style="28" customWidth="1"/>
    <col min="5" max="5" width="16.85546875" style="28" customWidth="1"/>
    <col min="6" max="6" width="31" style="30" customWidth="1"/>
    <col min="7" max="7" width="51" style="30" customWidth="1"/>
    <col min="8" max="8" width="16.85546875" style="31" customWidth="1"/>
    <col min="9" max="9" width="17.85546875" style="31" customWidth="1"/>
    <col min="10" max="10" width="8.42578125" style="31" customWidth="1"/>
    <col min="11" max="11" width="5.42578125" style="142" hidden="1" customWidth="1"/>
    <col min="12" max="12" width="8" style="31" customWidth="1"/>
    <col min="13" max="13" width="6.28515625" style="142" hidden="1" customWidth="1"/>
    <col min="14" max="14" width="7.28515625" style="31" customWidth="1"/>
    <col min="15" max="15" width="5.42578125" style="142" hidden="1" customWidth="1"/>
    <col min="16" max="16" width="9" style="142" hidden="1" customWidth="1"/>
    <col min="17" max="17" width="20.42578125" style="31" hidden="1" customWidth="1"/>
    <col min="18" max="18" width="12.42578125" style="31" customWidth="1"/>
    <col min="19" max="19" width="14.28515625" style="32" customWidth="1"/>
    <col min="20" max="20" width="56.42578125" style="31" customWidth="1"/>
    <col min="21" max="21" width="42.140625" style="31" hidden="1" customWidth="1"/>
    <col min="22" max="22" width="23.7109375" style="33" customWidth="1"/>
    <col min="23" max="23" width="10.5703125" style="33" customWidth="1"/>
    <col min="24" max="24" width="15.85546875" style="33" customWidth="1"/>
    <col min="25" max="25" width="10.7109375" style="28" customWidth="1"/>
    <col min="26" max="26" width="26" style="28" customWidth="1"/>
    <col min="27" max="16384" width="9.140625" style="28"/>
  </cols>
  <sheetData>
    <row r="1" spans="1:27" ht="18.75" hidden="1" x14ac:dyDescent="0.25">
      <c r="A1" s="118" t="s">
        <v>396</v>
      </c>
      <c r="E1" s="29" t="s">
        <v>237</v>
      </c>
      <c r="Q1" s="106"/>
    </row>
    <row r="2" spans="1:27" ht="18.75" x14ac:dyDescent="0.25">
      <c r="A2" s="118"/>
      <c r="E2" s="29"/>
      <c r="Q2" s="106"/>
    </row>
    <row r="3" spans="1:27" x14ac:dyDescent="0.25">
      <c r="E3" s="34" t="s">
        <v>239</v>
      </c>
      <c r="Q3" s="106"/>
    </row>
    <row r="4" spans="1:27" x14ac:dyDescent="0.25">
      <c r="E4" s="34" t="s">
        <v>268</v>
      </c>
      <c r="Q4" s="106"/>
    </row>
    <row r="5" spans="1:27" x14ac:dyDescent="0.25">
      <c r="E5" s="34" t="s">
        <v>267</v>
      </c>
      <c r="Q5" s="106"/>
    </row>
    <row r="6" spans="1:27" x14ac:dyDescent="0.25">
      <c r="E6" s="34" t="s">
        <v>269</v>
      </c>
      <c r="Q6" s="106"/>
    </row>
    <row r="7" spans="1:27" x14ac:dyDescent="0.25">
      <c r="E7" s="34" t="s">
        <v>270</v>
      </c>
      <c r="Q7" s="106"/>
    </row>
    <row r="8" spans="1:27" x14ac:dyDescent="0.25">
      <c r="E8" s="34" t="s">
        <v>271</v>
      </c>
      <c r="Q8" s="106"/>
    </row>
    <row r="9" spans="1:27" x14ac:dyDescent="0.25">
      <c r="E9" s="34" t="s">
        <v>325</v>
      </c>
      <c r="Q9" s="106"/>
    </row>
    <row r="10" spans="1:27" ht="15" thickBot="1" x14ac:dyDescent="0.3">
      <c r="E10" s="34"/>
      <c r="Q10" s="106"/>
    </row>
    <row r="11" spans="1:27" ht="15.75" thickTop="1" thickBot="1" x14ac:dyDescent="0.3">
      <c r="B11" s="157"/>
      <c r="C11" s="35"/>
      <c r="D11" s="36"/>
      <c r="E11" s="37" t="s">
        <v>202</v>
      </c>
      <c r="F11" s="38" t="str">
        <f>'Basisgegevens RI&amp;E'!C2</f>
        <v>Testorganisatie</v>
      </c>
      <c r="G11" s="39" t="s">
        <v>116</v>
      </c>
      <c r="H11" s="39"/>
      <c r="I11" s="40">
        <f>'Basisgegevens RI&amp;E'!C15</f>
        <v>45049</v>
      </c>
      <c r="J11" s="41"/>
      <c r="K11" s="143"/>
      <c r="L11" s="42"/>
      <c r="M11" s="143"/>
      <c r="N11" s="42"/>
      <c r="O11" s="143"/>
      <c r="P11" s="143"/>
      <c r="Q11" s="155"/>
      <c r="R11" s="43"/>
      <c r="S11" s="44"/>
      <c r="T11" s="151"/>
      <c r="U11" s="45"/>
      <c r="V11" s="46"/>
      <c r="W11" s="46"/>
      <c r="X11" s="47"/>
      <c r="Y11" s="48"/>
      <c r="Z11" s="49"/>
    </row>
    <row r="12" spans="1:27" ht="48" customHeight="1" thickTop="1" x14ac:dyDescent="0.25">
      <c r="B12" s="157"/>
      <c r="C12" s="35"/>
      <c r="D12" s="36"/>
      <c r="E12" s="50"/>
      <c r="F12" s="110" t="s">
        <v>236</v>
      </c>
      <c r="G12" s="39"/>
      <c r="H12" s="39"/>
      <c r="I12" s="111"/>
      <c r="J12" s="163" t="s">
        <v>233</v>
      </c>
      <c r="K12" s="164"/>
      <c r="L12" s="164"/>
      <c r="M12" s="164"/>
      <c r="N12" s="164"/>
      <c r="O12" s="143"/>
      <c r="P12" s="143"/>
      <c r="Q12" s="155" t="s">
        <v>203</v>
      </c>
      <c r="R12" s="51" t="s">
        <v>235</v>
      </c>
      <c r="S12" s="44"/>
      <c r="T12" s="151" t="s">
        <v>181</v>
      </c>
      <c r="U12" s="45" t="s">
        <v>181</v>
      </c>
      <c r="V12" s="46"/>
      <c r="W12" s="46"/>
      <c r="X12" s="47"/>
      <c r="Y12" s="48" t="s">
        <v>234</v>
      </c>
      <c r="Z12" s="49"/>
      <c r="AA12" s="28" t="s">
        <v>20</v>
      </c>
    </row>
    <row r="13" spans="1:27" s="29" customFormat="1" ht="43.5" thickBot="1" x14ac:dyDescent="0.3">
      <c r="B13" s="158" t="s">
        <v>3</v>
      </c>
      <c r="C13" s="52" t="s">
        <v>45</v>
      </c>
      <c r="D13" s="117" t="s">
        <v>170</v>
      </c>
      <c r="E13" s="112" t="s">
        <v>171</v>
      </c>
      <c r="F13" s="102" t="s">
        <v>4</v>
      </c>
      <c r="G13" s="53" t="s">
        <v>5</v>
      </c>
      <c r="H13" s="54" t="s">
        <v>94</v>
      </c>
      <c r="I13" s="55" t="s">
        <v>98</v>
      </c>
      <c r="J13" s="113" t="s">
        <v>10</v>
      </c>
      <c r="K13" s="144" t="s">
        <v>82</v>
      </c>
      <c r="L13" s="114" t="s">
        <v>8</v>
      </c>
      <c r="M13" s="144" t="s">
        <v>83</v>
      </c>
      <c r="N13" s="114" t="s">
        <v>9</v>
      </c>
      <c r="O13" s="144" t="s">
        <v>93</v>
      </c>
      <c r="P13" s="144" t="s">
        <v>11</v>
      </c>
      <c r="Q13" s="156" t="s">
        <v>231</v>
      </c>
      <c r="R13" s="56" t="s">
        <v>232</v>
      </c>
      <c r="S13" s="57" t="s">
        <v>97</v>
      </c>
      <c r="T13" s="152" t="s">
        <v>7</v>
      </c>
      <c r="U13" s="58" t="s">
        <v>12</v>
      </c>
      <c r="V13" s="90" t="s">
        <v>240</v>
      </c>
      <c r="W13" s="59" t="s">
        <v>238</v>
      </c>
      <c r="X13" s="91" t="s">
        <v>308</v>
      </c>
      <c r="Y13" s="115" t="s">
        <v>188</v>
      </c>
      <c r="Z13" s="116" t="s">
        <v>98</v>
      </c>
      <c r="AA13" s="29" t="s">
        <v>20</v>
      </c>
    </row>
    <row r="14" spans="1:27" ht="257.25" hidden="1" thickTop="1" x14ac:dyDescent="0.25">
      <c r="B14" s="159">
        <v>1</v>
      </c>
      <c r="C14" s="60" t="s">
        <v>46</v>
      </c>
      <c r="D14" s="61" t="s">
        <v>169</v>
      </c>
      <c r="E14" s="62" t="s">
        <v>16</v>
      </c>
      <c r="F14" s="103" t="s">
        <v>245</v>
      </c>
      <c r="G14" s="63" t="s">
        <v>438</v>
      </c>
      <c r="H14" s="64" t="s">
        <v>14</v>
      </c>
      <c r="I14" s="65" t="s">
        <v>20</v>
      </c>
      <c r="J14" s="66" t="s">
        <v>85</v>
      </c>
      <c r="K14" s="145">
        <f>IF(J14="wettelijke verplichting", "", IF(J14=Defenities!$I$20,Defenities!$G$20,IF(J14=Defenities!$I$21,Defenities!$G$21,IF(J14=Defenities!$I$22,Defenities!$G$22,IF(J14=Defenities!$I$23,Defenities!$G$23,Defenities!$G$24)))))</f>
        <v>3</v>
      </c>
      <c r="L14" s="67" t="s">
        <v>51</v>
      </c>
      <c r="M14" s="145">
        <f>IF(J14="wettelijke verplichting"," ",(IF(L14=Defenities!$I$3,Defenities!$G$3,IF(L14=Defenities!$I$4,Defenities!$G$4,IF(L14=Defenities!$I$5,Defenities!$G$5,IF(L14=Defenities!$I$6,Defenities!$G$6,IF(L14=Defenities!$I$7,Defenities!$G$7,IF(L14=Defenities!$I$8,Defenities!$G$8,Defenities!$G$9))))))))</f>
        <v>6</v>
      </c>
      <c r="N14" s="67" t="s">
        <v>92</v>
      </c>
      <c r="O14" s="145">
        <f>IF(J14="wettelijke verplichting", "",IF(N14=Defenities!$I$12,Defenities!$G$12,IF(N14=Defenities!$I$13,Defenities!$G$13,IF(N14=Defenities!$I$14,Defenities!$G$14,IF(N14=Defenities!$I$15,Defenities!$G$15,IF(N14=Defenities!$I$16,Defenities!$G$16,Defenities!$G$17))))))</f>
        <v>6</v>
      </c>
      <c r="P14" s="148">
        <f t="shared" ref="P14:P52" si="0">IF(J14="wettelijke verplichting", "nvt", (K14*M14*O14))</f>
        <v>108</v>
      </c>
      <c r="Q14" s="107">
        <f>IF(P14="nvt","W",(IF(P14&lt;20,Defenities!$I$28,IF(P14&lt;75,Defenities!$I$29,IF(P14&lt;200,Defenities!$I$30,IF(P14&lt;400,Defenities!$I$31,Defenities!$I$32))))))</f>
        <v>3</v>
      </c>
      <c r="R14" s="79">
        <f t="shared" ref="R14:R105" si="1">Q14</f>
        <v>3</v>
      </c>
      <c r="S14" s="68" t="str">
        <f>IF(H14="Ja", "nvt",IF(H14="Niet van toepassing", "nvt",IF(R14=Defenities!$I$32,Defenities!$K$32,IF(R14=Defenities!$I$31,Defenities!$K$31,IF(R14=Defenities!$I$30,Defenities!$K$30,IF(R14=Defenities!$I$29,Defenities!$K$29,IF(R14=Defenities!$I$28,Defenities!$K$28,"Wettelijke verplichting")))))))</f>
        <v>Maatregel vereist</v>
      </c>
      <c r="T14" s="109" t="s">
        <v>399</v>
      </c>
      <c r="U14" s="69" t="str">
        <f xml:space="preserve"> IF(S14="nvt", "",T14)</f>
        <v xml:space="preserve">De teams maken een verbeterplan. Input voor het verbeterplan zijn de volgende instrumenten:
• Periodiek Medisch Onderzoek
• Arbocatalogus Ambulancezorg
• Arboportaal
</v>
      </c>
      <c r="V14" s="70" t="s">
        <v>178</v>
      </c>
      <c r="W14" s="70"/>
      <c r="X14" s="83">
        <f>IF(S14="nvt", "-", IF(R14=Defenities!$I$33,WORKDAY('Basisgegevens RI&amp;E'!$C$14,Defenities!$M$28),IF(R14=Defenities!$I$32,WORKDAY('Basisgegevens RI&amp;E'!$C$14,Defenities!$M$32),IF(R14=Defenities!$I$31,WORKDAY('Basisgegevens RI&amp;E'!$C$14,Defenities!$M$31),IF(R14=Defenities!$I$30,WORKDAY('Basisgegevens RI&amp;E'!$C$14,Defenities!$M$30),IF(R14=Defenities!$I$29,WORKDAY('Basisgegevens RI&amp;E'!$C$14,Defenities!$M$29),WORKDAY('Basisgegevens RI&amp;E'!$C$14,Defenities!$M$28)))))))</f>
        <v>45231</v>
      </c>
      <c r="Y14" s="60"/>
      <c r="Z14" s="71"/>
    </row>
    <row r="15" spans="1:27" ht="257.25" hidden="1" thickTop="1" x14ac:dyDescent="0.25">
      <c r="B15" s="159">
        <v>2</v>
      </c>
      <c r="C15" s="72" t="s">
        <v>46</v>
      </c>
      <c r="D15" s="73" t="s">
        <v>154</v>
      </c>
      <c r="E15" s="74" t="s">
        <v>16</v>
      </c>
      <c r="F15" s="103" t="s">
        <v>219</v>
      </c>
      <c r="G15" s="63" t="s">
        <v>432</v>
      </c>
      <c r="H15" s="75" t="s">
        <v>14</v>
      </c>
      <c r="I15" s="76" t="s">
        <v>20</v>
      </c>
      <c r="J15" s="77" t="s">
        <v>85</v>
      </c>
      <c r="K15" s="146">
        <f>IF(J15="wettelijke verplichting", "", IF(J15=Defenities!$I$20,Defenities!$G$20,IF(J15=Defenities!$I$21,Defenities!$G$21,IF(J15=Defenities!$I$22,Defenities!$G$22,IF(J15=Defenities!$I$23,Defenities!$G$23,Defenities!$G$24)))))</f>
        <v>3</v>
      </c>
      <c r="L15" s="78" t="s">
        <v>51</v>
      </c>
      <c r="M15" s="146">
        <f>IF(J15="wettelijke verplichting"," ",(IF(L15=Defenities!$I$3,Defenities!$G$3,IF(L15=Defenities!$I$4,Defenities!$G$4,IF(L15=Defenities!$I$5,Defenities!$G$5,IF(L15=Defenities!$I$6,Defenities!$G$6,IF(L15=Defenities!$I$7,Defenities!$G$7,IF(L15=Defenities!$I$8,Defenities!$G$8,Defenities!$G$9))))))))</f>
        <v>6</v>
      </c>
      <c r="N15" s="78" t="s">
        <v>90</v>
      </c>
      <c r="O15" s="146">
        <f>IF(J15="wettelijke verplichting", "",IF(N15=Defenities!$I$12,Defenities!$G$12,IF(N15=Defenities!$I$13,Defenities!$G$13,IF(N15=Defenities!$I$14,Defenities!$G$14,IF(N15=Defenities!$I$15,Defenities!$G$15,IF(N15=Defenities!$I$16,Defenities!$G$16,Defenities!$G$17))))))</f>
        <v>2</v>
      </c>
      <c r="P15" s="149">
        <f t="shared" si="0"/>
        <v>36</v>
      </c>
      <c r="Q15" s="108">
        <f>IF(P15="nvt","W",(IF(P15&lt;20,Defenities!$I$28,IF(P15&lt;75,Defenities!$I$29,IF(P15&lt;200,Defenities!$I$30,IF(P15&lt;400,Defenities!$I$31,Defenities!$I$32))))))</f>
        <v>2</v>
      </c>
      <c r="R15" s="79">
        <f t="shared" si="1"/>
        <v>2</v>
      </c>
      <c r="S15" s="80" t="str">
        <f>IF(H15="Ja", "nvt",IF(H15="Niet van toepassing", "nvt",IF(R15=Defenities!$I$32,Defenities!$K$32,IF(R15=Defenities!$I$31,Defenities!$K$31,IF(R15=Defenities!$I$30,Defenities!$K$30,IF(R15=Defenities!$I$29,Defenities!$K$29,IF(R15=Defenities!$I$28,Defenities!$K$28,"Wettelijke verplichting")))))))</f>
        <v>Aandacht</v>
      </c>
      <c r="T15" s="109" t="s">
        <v>407</v>
      </c>
      <c r="U15" s="69" t="str">
        <f xml:space="preserve"> IF(S15="nvt", "",T15)</f>
        <v xml:space="preserve">Verbetering van het beleid rond ongewenste omgangsvormen. Onderzoek of dit maatregelen op team- of organisatieniveau moeten zijn. Hulpmiddelen zijn:
• Duidelijk over agressie
• Arbocatalogus Ambulancezorg 
• Arboportaal
</v>
      </c>
      <c r="V15" s="82" t="s">
        <v>205</v>
      </c>
      <c r="W15" s="82"/>
      <c r="X15" s="83">
        <f>IF(S15="nvt", "-", IF(R15=Defenities!$I$33,WORKDAY('Basisgegevens RI&amp;E'!$C$14,Defenities!$M$28),IF(R15=Defenities!$I$32,WORKDAY('Basisgegevens RI&amp;E'!$C$14,Defenities!$M$32),IF(R15=Defenities!$I$31,WORKDAY('Basisgegevens RI&amp;E'!$C$14,Defenities!$M$31),IF(R15=Defenities!$I$30,WORKDAY('Basisgegevens RI&amp;E'!$C$14,Defenities!$M$30),IF(R15=Defenities!$I$29,WORKDAY('Basisgegevens RI&amp;E'!$C$14,Defenities!$M$29),WORKDAY('Basisgegevens RI&amp;E'!$C$14,Defenities!$M$28)))))))</f>
        <v>45413</v>
      </c>
      <c r="Y15" s="72"/>
      <c r="Z15" s="84"/>
    </row>
    <row r="16" spans="1:27" ht="100.5" hidden="1" thickTop="1" x14ac:dyDescent="0.25">
      <c r="B16" s="159">
        <v>3</v>
      </c>
      <c r="C16" s="72" t="s">
        <v>46</v>
      </c>
      <c r="D16" s="73" t="s">
        <v>155</v>
      </c>
      <c r="E16" s="74" t="s">
        <v>16</v>
      </c>
      <c r="F16" s="103" t="s">
        <v>242</v>
      </c>
      <c r="G16" s="63" t="s">
        <v>433</v>
      </c>
      <c r="H16" s="75" t="s">
        <v>14</v>
      </c>
      <c r="I16" s="76" t="s">
        <v>20</v>
      </c>
      <c r="J16" s="77" t="s">
        <v>85</v>
      </c>
      <c r="K16" s="146">
        <f>IF(J16="wettelijke verplichting", "", IF(J16=Defenities!$I$20,Defenities!$G$20,IF(J16=Defenities!$I$21,Defenities!$G$21,IF(J16=Defenities!$I$22,Defenities!$G$22,IF(J16=Defenities!$I$23,Defenities!$G$23,Defenities!$G$24)))))</f>
        <v>3</v>
      </c>
      <c r="L16" s="78" t="s">
        <v>51</v>
      </c>
      <c r="M16" s="146">
        <f>IF(J16="wettelijke verplichting"," ",(IF(L16=Defenities!$I$3,Defenities!$G$3,IF(L16=Defenities!$I$4,Defenities!$G$4,IF(L16=Defenities!$I$5,Defenities!$G$5,IF(L16=Defenities!$I$6,Defenities!$G$6,IF(L16=Defenities!$I$7,Defenities!$G$7,IF(L16=Defenities!$I$8,Defenities!$G$8,Defenities!$G$9))))))))</f>
        <v>6</v>
      </c>
      <c r="N16" s="78" t="s">
        <v>90</v>
      </c>
      <c r="O16" s="146">
        <f>IF(J16="wettelijke verplichting", "",IF(N16=Defenities!$I$12,Defenities!$G$12,IF(N16=Defenities!$I$13,Defenities!$G$13,IF(N16=Defenities!$I$14,Defenities!$G$14,IF(N16=Defenities!$I$15,Defenities!$G$15,IF(N16=Defenities!$I$16,Defenities!$G$16,Defenities!$G$17))))))</f>
        <v>2</v>
      </c>
      <c r="P16" s="149">
        <f t="shared" si="0"/>
        <v>36</v>
      </c>
      <c r="Q16" s="108">
        <f>IF(P16="nvt","W",(IF(P16&lt;20,Defenities!$I$28,IF(P16&lt;75,Defenities!$I$29,IF(P16&lt;200,Defenities!$I$30,IF(P16&lt;400,Defenities!$I$31,Defenities!$I$32))))))</f>
        <v>2</v>
      </c>
      <c r="R16" s="79">
        <f t="shared" si="1"/>
        <v>2</v>
      </c>
      <c r="S16" s="80" t="str">
        <f>IF(H16="Ja", "nvt",IF(H16="Niet van toepassing", "nvt",IF(R16=Defenities!$I$32,Defenities!$K$32,IF(R16=Defenities!$I$31,Defenities!$K$31,IF(R16=Defenities!$I$30,Defenities!$K$30,IF(R16=Defenities!$I$29,Defenities!$K$29,IF(R16=Defenities!$I$28,Defenities!$K$28,"Wettelijke verplichting")))))))</f>
        <v>Aandacht</v>
      </c>
      <c r="T16" s="109" t="s">
        <v>439</v>
      </c>
      <c r="U16" s="81" t="str">
        <f t="shared" ref="U16:U23" si="2" xml:space="preserve"> IF(S16="nvt", "",T16)</f>
        <v xml:space="preserve">Organiseren van collegiale en professionele ondersteuning. Input vormen de Arbocatalogus Ambulancezorg en het Handboek Bedrijfsopvangteams Ambulancezorg. </v>
      </c>
      <c r="V16" s="82" t="s">
        <v>205</v>
      </c>
      <c r="W16" s="82"/>
      <c r="X16" s="83">
        <f>IF(S16="nvt", "-", IF(R16=Defenities!$I$33,WORKDAY('Basisgegevens RI&amp;E'!$C$14,Defenities!$M$28),IF(R16=Defenities!$I$32,WORKDAY('Basisgegevens RI&amp;E'!$C$14,Defenities!$M$32),IF(R16=Defenities!$I$31,WORKDAY('Basisgegevens RI&amp;E'!$C$14,Defenities!$M$31),IF(R16=Defenities!$I$30,WORKDAY('Basisgegevens RI&amp;E'!$C$14,Defenities!$M$30),IF(R16=Defenities!$I$29,WORKDAY('Basisgegevens RI&amp;E'!$C$14,Defenities!$M$29),WORKDAY('Basisgegevens RI&amp;E'!$C$14,Defenities!$M$28)))))))</f>
        <v>45413</v>
      </c>
      <c r="Y16" s="72"/>
      <c r="Z16" s="84"/>
    </row>
    <row r="17" spans="2:26" ht="357" hidden="1" thickTop="1" x14ac:dyDescent="0.25">
      <c r="B17" s="159">
        <v>4</v>
      </c>
      <c r="C17" s="72" t="s">
        <v>46</v>
      </c>
      <c r="D17" s="73" t="s">
        <v>221</v>
      </c>
      <c r="E17" s="74" t="s">
        <v>16</v>
      </c>
      <c r="F17" s="103" t="s">
        <v>337</v>
      </c>
      <c r="G17" s="63" t="s">
        <v>440</v>
      </c>
      <c r="H17" s="75"/>
      <c r="I17" s="76"/>
      <c r="J17" s="77" t="s">
        <v>85</v>
      </c>
      <c r="K17" s="146">
        <f>IF(J17="wettelijke verplichting", "", IF(J17=Defenities!$I$20,Defenities!$G$20,IF(J17=Defenities!$I$21,Defenities!$G$21,IF(J17=Defenities!$I$22,Defenities!$G$22,IF(J17=Defenities!$I$23,Defenities!$G$23,Defenities!$G$24)))))</f>
        <v>3</v>
      </c>
      <c r="L17" s="78" t="s">
        <v>51</v>
      </c>
      <c r="M17" s="146">
        <f>IF(J17="wettelijke verplichting"," ",(IF(L17=Defenities!$I$3,Defenities!$G$3,IF(L17=Defenities!$I$4,Defenities!$G$4,IF(L17=Defenities!$I$5,Defenities!$G$5,IF(L17=Defenities!$I$6,Defenities!$G$6,IF(L17=Defenities!$I$7,Defenities!$G$7,IF(L17=Defenities!$I$8,Defenities!$G$8,Defenities!$G$9))))))))</f>
        <v>6</v>
      </c>
      <c r="N17" s="78" t="s">
        <v>92</v>
      </c>
      <c r="O17" s="146">
        <f>IF(J17="wettelijke verplichting", "",IF(N17=Defenities!$I$12,Defenities!$G$12,IF(N17=Defenities!$I$13,Defenities!$G$13,IF(N17=Defenities!$I$14,Defenities!$G$14,IF(N17=Defenities!$I$15,Defenities!$G$15,IF(N17=Defenities!$I$16,Defenities!$G$16,Defenities!$G$17))))))</f>
        <v>6</v>
      </c>
      <c r="P17" s="149">
        <f t="shared" ref="P17" si="3">IF(J17="wettelijke verplichting", "nvt", (K17*M17*O17))</f>
        <v>108</v>
      </c>
      <c r="Q17" s="108">
        <f>IF(P17="nvt","W",(IF(P17&lt;20,Defenities!$I$28,IF(P17&lt;75,Defenities!$I$29,IF(P17&lt;200,Defenities!$I$30,IF(P17&lt;400,Defenities!$I$31,Defenities!$I$32))))))</f>
        <v>3</v>
      </c>
      <c r="R17" s="79">
        <f t="shared" ref="R17" si="4">Q17</f>
        <v>3</v>
      </c>
      <c r="S17" s="80"/>
      <c r="T17" s="109" t="s">
        <v>441</v>
      </c>
      <c r="U17" s="81" t="str">
        <f t="shared" si="2"/>
        <v>Training van leidinggevenden
Training van medewerkers
Bespreekbaar maken in teamoverleg
Teamplan maken</v>
      </c>
      <c r="V17" s="82"/>
      <c r="W17" s="82"/>
      <c r="X17" s="83">
        <f>IF(S17="nvt", "-", IF(R17=Defenities!$I$33,WORKDAY('Basisgegevens RI&amp;E'!$C$14,Defenities!$M$28),IF(R17=Defenities!$I$32,WORKDAY('Basisgegevens RI&amp;E'!$C$14,Defenities!$M$32),IF(R17=Defenities!$I$31,WORKDAY('Basisgegevens RI&amp;E'!$C$14,Defenities!$M$31),IF(R17=Defenities!$I$30,WORKDAY('Basisgegevens RI&amp;E'!$C$14,Defenities!$M$30),IF(R17=Defenities!$I$29,WORKDAY('Basisgegevens RI&amp;E'!$C$14,Defenities!$M$29),WORKDAY('Basisgegevens RI&amp;E'!$C$14,Defenities!$M$28)))))))</f>
        <v>45231</v>
      </c>
      <c r="Y17" s="72"/>
      <c r="Z17" s="84"/>
    </row>
    <row r="18" spans="2:26" ht="186" hidden="1" thickTop="1" x14ac:dyDescent="0.25">
      <c r="B18" s="159">
        <v>5</v>
      </c>
      <c r="C18" s="72" t="s">
        <v>46</v>
      </c>
      <c r="D18" s="73" t="s">
        <v>156</v>
      </c>
      <c r="E18" s="74" t="s">
        <v>2</v>
      </c>
      <c r="F18" s="103" t="s">
        <v>434</v>
      </c>
      <c r="G18" s="63" t="s">
        <v>435</v>
      </c>
      <c r="H18" s="75" t="s">
        <v>14</v>
      </c>
      <c r="I18" s="76" t="s">
        <v>20</v>
      </c>
      <c r="J18" s="77" t="s">
        <v>95</v>
      </c>
      <c r="K18" s="146" t="str">
        <f>IF(J18="wettelijke verplichting", "", IF(J18=Defenities!$I$20,Defenities!$G$20,IF(J18=Defenities!$I$21,Defenities!$G$21,IF(J18=Defenities!$I$22,Defenities!$G$22,IF(J18=Defenities!$I$23,Defenities!$G$23,Defenities!$G$24)))))</f>
        <v/>
      </c>
      <c r="L18" s="78"/>
      <c r="M18" s="146" t="str">
        <f>IF(J18="wettelijke verplichting"," ",(IF(L18=Defenities!$I$3,Defenities!$G$3,IF(L18=Defenities!$I$4,Defenities!$G$4,IF(L18=Defenities!$I$5,Defenities!$G$5,IF(L18=Defenities!$I$6,Defenities!$G$6,IF(L18=Defenities!$I$7,Defenities!$G$7,IF(L18=Defenities!$I$8,Defenities!$G$8,Defenities!$G$9))))))))</f>
        <v xml:space="preserve"> </v>
      </c>
      <c r="N18" s="78"/>
      <c r="O18" s="146" t="str">
        <f>IF(J18="wettelijke verplichting", "",IF(N18=Defenities!$I$12,Defenities!$G$12,IF(N18=Defenities!$I$13,Defenities!$G$13,IF(N18=Defenities!$I$14,Defenities!$G$14,IF(N18=Defenities!$I$15,Defenities!$G$15,IF(N18=Defenities!$I$16,Defenities!$G$16,Defenities!$G$17))))))</f>
        <v/>
      </c>
      <c r="P18" s="146" t="str">
        <f t="shared" si="0"/>
        <v>nvt</v>
      </c>
      <c r="Q18" s="108" t="str">
        <f>IF(P18="nvt","W",(IF(P18&lt;20,Defenities!$I$28,IF(P18&lt;75,Defenities!$I$29,IF(P18&lt;200,Defenities!$I$30,IF(P18&lt;400,Defenities!$I$31,Defenities!$I$32))))))</f>
        <v>W</v>
      </c>
      <c r="R18" s="79" t="str">
        <f t="shared" si="1"/>
        <v>W</v>
      </c>
      <c r="S18" s="80" t="str">
        <f>IF(H18="Ja", "nvt",IF(H18="Niet van toepassing", "nvt",IF(R18=Defenities!$I$32,Defenities!$K$32,IF(R18=Defenities!$I$31,Defenities!$K$31,IF(R18=Defenities!$I$30,Defenities!$K$30,IF(R18=Defenities!$I$29,Defenities!$K$29,IF(R18=Defenities!$I$28,Defenities!$K$28,"Wettelijke verplichting")))))))</f>
        <v>Wettelijke verplichting</v>
      </c>
      <c r="T18" s="109" t="s">
        <v>408</v>
      </c>
      <c r="U18" s="81" t="str">
        <f t="shared" si="2"/>
        <v>Gebruik de TilThermometer en de BeleidsSpiegel Ambulancezorg. Evalueer de gegevens uit het Periodiek Arbeidsgezondheidskundig Onderzoek en ziekteverzuim.</v>
      </c>
      <c r="V18" s="82" t="s">
        <v>205</v>
      </c>
      <c r="W18" s="82"/>
      <c r="X18" s="83">
        <f>IF(S18="nvt", "-", IF(R18=Defenities!$I$33,WORKDAY('Basisgegevens RI&amp;E'!$C$14,Defenities!$M$28),IF(R18=Defenities!$I$32,WORKDAY('Basisgegevens RI&amp;E'!$C$14,Defenities!$M$32),IF(R18=Defenities!$I$31,WORKDAY('Basisgegevens RI&amp;E'!$C$14,Defenities!$M$31),IF(R18=Defenities!$I$30,WORKDAY('Basisgegevens RI&amp;E'!$C$14,Defenities!$M$30),IF(R18=Defenities!$I$29,WORKDAY('Basisgegevens RI&amp;E'!$C$14,Defenities!$M$29),WORKDAY('Basisgegevens RI&amp;E'!$C$14,Defenities!$M$28)))))))</f>
        <v>45413</v>
      </c>
      <c r="Y18" s="72"/>
      <c r="Z18" s="84"/>
    </row>
    <row r="19" spans="2:26" ht="328.5" hidden="1" thickTop="1" x14ac:dyDescent="0.25">
      <c r="B19" s="159">
        <v>6</v>
      </c>
      <c r="C19" s="72" t="s">
        <v>46</v>
      </c>
      <c r="D19" s="73" t="s">
        <v>409</v>
      </c>
      <c r="E19" s="74" t="s">
        <v>2</v>
      </c>
      <c r="F19" s="103" t="s">
        <v>410</v>
      </c>
      <c r="G19" s="63" t="s">
        <v>411</v>
      </c>
      <c r="H19" s="75" t="s">
        <v>14</v>
      </c>
      <c r="I19" s="76"/>
      <c r="J19" s="77" t="s">
        <v>85</v>
      </c>
      <c r="K19" s="146">
        <f>IF(J19="wettelijke verplichting", "", IF(J19=Defenities!$I$20,Defenities!$G$20,IF(J19=Defenities!$I$21,Defenities!$G$21,IF(J19=Defenities!$I$22,Defenities!$G$22,IF(J19=Defenities!$I$23,Defenities!$G$23,Defenities!$G$24)))))</f>
        <v>3</v>
      </c>
      <c r="L19" s="78" t="s">
        <v>51</v>
      </c>
      <c r="M19" s="146">
        <f>IF(J19="wettelijke verplichting"," ",(IF(L19=Defenities!$I$3,Defenities!$G$3,IF(L19=Defenities!$I$4,Defenities!$G$4,IF(L19=Defenities!$I$5,Defenities!$G$5,IF(L19=Defenities!$I$6,Defenities!$G$6,IF(L19=Defenities!$I$7,Defenities!$G$7,IF(L19=Defenities!$I$8,Defenities!$G$8,Defenities!$G$9))))))))</f>
        <v>6</v>
      </c>
      <c r="N19" s="78" t="s">
        <v>92</v>
      </c>
      <c r="O19" s="146">
        <f>IF(J19="wettelijke verplichting", "",IF(N19=Defenities!$I$12,Defenities!$G$12,IF(N19=Defenities!$I$13,Defenities!$G$13,IF(N19=Defenities!$I$14,Defenities!$G$14,IF(N19=Defenities!$I$15,Defenities!$G$15,IF(N19=Defenities!$I$16,Defenities!$G$16,Defenities!$G$17))))))</f>
        <v>6</v>
      </c>
      <c r="P19" s="149">
        <f t="shared" ref="P19" si="5">IF(J19="wettelijke verplichting", "nvt", (K19*M19*O19))</f>
        <v>108</v>
      </c>
      <c r="Q19" s="108">
        <f>IF(P19="nvt","W",(IF(P19&lt;20,Defenities!$I$28,IF(P19&lt;75,Defenities!$I$29,IF(P19&lt;200,Defenities!$I$30,IF(P19&lt;400,Defenities!$I$31,Defenities!$I$32))))))</f>
        <v>3</v>
      </c>
      <c r="R19" s="79">
        <f>Q19</f>
        <v>3</v>
      </c>
      <c r="S19" s="80" t="str">
        <f>IF(H19="Ja", "nvt",IF(H19="Niet van toepassing", "nvt",IF(R19=Defenities!$I$32,Defenities!$K$32,IF(R19=Defenities!$I$31,Defenities!$K$31,IF(R19=Defenities!$I$30,Defenities!$K$30,IF(R19=Defenities!$I$29,Defenities!$K$29,IF(R19=Defenities!$I$28,Defenities!$K$28,"Wettelijke verplichting")))))))</f>
        <v>Maatregel vereist</v>
      </c>
      <c r="T19" s="109" t="s">
        <v>412</v>
      </c>
      <c r="U19" s="81" t="str">
        <f t="shared" si="2"/>
        <v xml:space="preserve">Zorg voor passende maatregelen. Op basis van een goede inventarisatie kan worden vastgesteld welke hulpmiddelen nodig zijn. Denk hierbij aan:
•	glijzeil en tilmat;
•	pat-slide (plaat);
•	elektrische brancard;
•	goed onderhouden wielen van de brancard;
•	inzet van de brandweer voor het afhijsen van een patiënt; 
•	schepbrancard;
•	tilstoel;
•	evac chair.
Zie ook: 
Praktijkrichtlijnen fysieke belasting ambulancezorg
Of zie:
Arbocatalogus Ambulancezorg of Arboportaal.
</v>
      </c>
      <c r="V19" s="82"/>
      <c r="W19" s="82"/>
      <c r="X19" s="83">
        <f>IF(S19="nvt", "-", IF(R19=Defenities!$I$33,WORKDAY('Basisgegevens RI&amp;E'!$C$14,Defenities!$M$28),IF(R19=Defenities!$I$32,WORKDAY('Basisgegevens RI&amp;E'!$C$14,Defenities!$M$32),IF(R19=Defenities!$I$31,WORKDAY('Basisgegevens RI&amp;E'!$C$14,Defenities!$M$31),IF(R19=Defenities!$I$30,WORKDAY('Basisgegevens RI&amp;E'!$C$14,Defenities!$M$30),IF(R19=Defenities!$I$29,WORKDAY('Basisgegevens RI&amp;E'!$C$14,Defenities!$M$29),WORKDAY('Basisgegevens RI&amp;E'!$C$14,Defenities!$M$28)))))))</f>
        <v>45231</v>
      </c>
      <c r="Y19" s="72"/>
      <c r="Z19" s="84"/>
    </row>
    <row r="20" spans="2:26" ht="285.75" hidden="1" thickTop="1" x14ac:dyDescent="0.25">
      <c r="B20" s="159">
        <v>7</v>
      </c>
      <c r="C20" s="72" t="s">
        <v>46</v>
      </c>
      <c r="D20" s="73" t="s">
        <v>157</v>
      </c>
      <c r="E20" s="74" t="s">
        <v>2</v>
      </c>
      <c r="F20" s="103" t="s">
        <v>257</v>
      </c>
      <c r="G20" s="63" t="s">
        <v>429</v>
      </c>
      <c r="H20" s="75" t="s">
        <v>14</v>
      </c>
      <c r="I20" s="76" t="s">
        <v>20</v>
      </c>
      <c r="J20" s="77" t="s">
        <v>85</v>
      </c>
      <c r="K20" s="146">
        <f>IF(J20="wettelijke verplichting", "", IF(J20=Defenities!$I$20,Defenities!$G$20,IF(J20=Defenities!$I$21,Defenities!$G$21,IF(J20=Defenities!$I$22,Defenities!$G$22,IF(J20=Defenities!$I$23,Defenities!$G$23,Defenities!$G$24)))))</f>
        <v>3</v>
      </c>
      <c r="L20" s="78" t="s">
        <v>51</v>
      </c>
      <c r="M20" s="146">
        <f>IF(J20="wettelijke verplichting"," ",(IF(L20=Defenities!$I$3,Defenities!$G$3,IF(L20=Defenities!$I$4,Defenities!$G$4,IF(L20=Defenities!$I$5,Defenities!$G$5,IF(L20=Defenities!$I$6,Defenities!$G$6,IF(L20=Defenities!$I$7,Defenities!$G$7,IF(L20=Defenities!$I$8,Defenities!$G$8,Defenities!$G$9))))))))</f>
        <v>6</v>
      </c>
      <c r="N20" s="78" t="s">
        <v>92</v>
      </c>
      <c r="O20" s="146">
        <f>IF(J20="wettelijke verplichting", "",IF(N20=Defenities!$I$12,Defenities!$G$12,IF(N20=Defenities!$I$13,Defenities!$G$13,IF(N20=Defenities!$I$14,Defenities!$G$14,IF(N20=Defenities!$I$15,Defenities!$G$15,IF(N20=Defenities!$I$16,Defenities!$G$16,Defenities!$G$17))))))</f>
        <v>6</v>
      </c>
      <c r="P20" s="149">
        <f t="shared" si="0"/>
        <v>108</v>
      </c>
      <c r="Q20" s="108">
        <f>IF(P20="nvt","W",(IF(P20&lt;20,Defenities!$I$28,IF(P20&lt;75,Defenities!$I$29,IF(P20&lt;200,Defenities!$I$30,IF(P20&lt;400,Defenities!$I$31,Defenities!$I$32))))))</f>
        <v>3</v>
      </c>
      <c r="R20" s="79">
        <f t="shared" si="1"/>
        <v>3</v>
      </c>
      <c r="S20" s="80" t="str">
        <f>IF(H20="Ja", "nvt",IF(H20="Niet van toepassing", "nvt",IF(R20=Defenities!$I$32,Defenities!$K$32,IF(R20=Defenities!$I$31,Defenities!$K$31,IF(R20=Defenities!$I$30,Defenities!$K$30,IF(R20=Defenities!$I$29,Defenities!$K$29,IF(R20=Defenities!$I$28,Defenities!$K$28,"Wettelijke verplichting")))))))</f>
        <v>Maatregel vereist</v>
      </c>
      <c r="T20" s="109" t="s">
        <v>436</v>
      </c>
      <c r="U20" s="81" t="str">
        <f t="shared" si="2"/>
        <v xml:space="preserve">Opzetten en uitvoeren van een passend trainingsprogramma. Daarbij worden de volgende hulpmiddelen meegenomen: 
• 0-1-2-principe: aanpak voor de ambulancemedewerkers;
• inzet van ergocoaches;
• videotraining.
De volgende technieken vormen onderdeel van de training:
•inrollen in een laken (worstmethodiek);
•rauteck-greep.
Zie de Praktijkrichtlijnen fysieke belasting ambulancezorg en de brochure 
Of zie:
Arbocatalogus Ambulancezorg of Arboportaal.
</v>
      </c>
      <c r="V20" s="82" t="s">
        <v>205</v>
      </c>
      <c r="W20" s="82"/>
      <c r="X20" s="83">
        <f>IF(S20="nvt", "-", IF(R20=Defenities!$I$33,WORKDAY('Basisgegevens RI&amp;E'!$C$14,Defenities!$M$28),IF(R20=Defenities!$I$32,WORKDAY('Basisgegevens RI&amp;E'!$C$14,Defenities!$M$32),IF(R20=Defenities!$I$31,WORKDAY('Basisgegevens RI&amp;E'!$C$14,Defenities!$M$31),IF(R20=Defenities!$I$30,WORKDAY('Basisgegevens RI&amp;E'!$C$14,Defenities!$M$30),IF(R20=Defenities!$I$29,WORKDAY('Basisgegevens RI&amp;E'!$C$14,Defenities!$M$29),WORKDAY('Basisgegevens RI&amp;E'!$C$14,Defenities!$M$28)))))))</f>
        <v>45231</v>
      </c>
      <c r="Y20" s="72"/>
      <c r="Z20" s="84"/>
    </row>
    <row r="21" spans="2:26" ht="100.5" hidden="1" thickTop="1" x14ac:dyDescent="0.25">
      <c r="B21" s="159">
        <v>8</v>
      </c>
      <c r="C21" s="72" t="s">
        <v>46</v>
      </c>
      <c r="D21" s="73" t="s">
        <v>158</v>
      </c>
      <c r="E21" s="74" t="s">
        <v>2</v>
      </c>
      <c r="F21" s="103" t="s">
        <v>486</v>
      </c>
      <c r="G21" s="63" t="s">
        <v>302</v>
      </c>
      <c r="H21" s="75" t="s">
        <v>14</v>
      </c>
      <c r="I21" s="76" t="s">
        <v>20</v>
      </c>
      <c r="J21" s="77" t="s">
        <v>85</v>
      </c>
      <c r="K21" s="146">
        <f>IF(J21="wettelijke verplichting", "", IF(J21=Defenities!$I$20,Defenities!$G$20,IF(J21=Defenities!$I$21,Defenities!$G$21,IF(J21=Defenities!$I$22,Defenities!$G$22,IF(J21=Defenities!$I$23,Defenities!$G$23,Defenities!$G$24)))))</f>
        <v>3</v>
      </c>
      <c r="L21" s="78" t="s">
        <v>51</v>
      </c>
      <c r="M21" s="146">
        <f>IF(J21="wettelijke verplichting"," ",(IF(L21=Defenities!$I$3,Defenities!$G$3,IF(L21=Defenities!$I$4,Defenities!$G$4,IF(L21=Defenities!$I$5,Defenities!$G$5,IF(L21=Defenities!$I$6,Defenities!$G$6,IF(L21=Defenities!$I$7,Defenities!$G$7,IF(L21=Defenities!$I$8,Defenities!$G$8,Defenities!$G$9))))))))</f>
        <v>6</v>
      </c>
      <c r="N21" s="78" t="s">
        <v>90</v>
      </c>
      <c r="O21" s="146">
        <f>IF(J21="wettelijke verplichting", "",IF(N21=Defenities!$I$12,Defenities!$G$12,IF(N21=Defenities!$I$13,Defenities!$G$13,IF(N21=Defenities!$I$14,Defenities!$G$14,IF(N21=Defenities!$I$15,Defenities!$G$15,IF(N21=Defenities!$I$16,Defenities!$G$16,Defenities!$G$17))))))</f>
        <v>2</v>
      </c>
      <c r="P21" s="149">
        <f t="shared" si="0"/>
        <v>36</v>
      </c>
      <c r="Q21" s="108">
        <f>IF(P21="nvt","W",(IF(P21&lt;20,Defenities!$I$28,IF(P21&lt;75,Defenities!$I$29,IF(P21&lt;200,Defenities!$I$30,IF(P21&lt;400,Defenities!$I$31,Defenities!$I$32))))))</f>
        <v>2</v>
      </c>
      <c r="R21" s="79">
        <f t="shared" si="1"/>
        <v>2</v>
      </c>
      <c r="S21" s="80" t="str">
        <f>IF(H21="Ja", "nvt",IF(H21="Niet van toepassing", "nvt",IF(R21=Defenities!$I$32,Defenities!$K$32,IF(R21=Defenities!$I$31,Defenities!$K$31,IF(R21=Defenities!$I$30,Defenities!$K$30,IF(R21=Defenities!$I$29,Defenities!$K$29,IF(R21=Defenities!$I$28,Defenities!$K$28,"Wettelijke verplichting")))))))</f>
        <v>Aandacht</v>
      </c>
      <c r="T21" s="109" t="s">
        <v>207</v>
      </c>
      <c r="U21" s="81" t="str">
        <f t="shared" si="2"/>
        <v>Oplossingen voor de inzet van kwetsbare groepen is maatwerk. Zwangeren kunnen in overleg met bedrijfsarts en leidinggevende naar een oplossing zoeken. Voor ouderen zijn de inzet van PLB-uren een manier om de belasting te reguleren.</v>
      </c>
      <c r="V21" s="82" t="s">
        <v>205</v>
      </c>
      <c r="W21" s="82"/>
      <c r="X21" s="83">
        <f>IF(S21="nvt", "-", IF(R21=Defenities!$I$33,WORKDAY('Basisgegevens RI&amp;E'!$C$14,Defenities!$M$28),IF(R21=Defenities!$I$32,WORKDAY('Basisgegevens RI&amp;E'!$C$14,Defenities!$M$32),IF(R21=Defenities!$I$31,WORKDAY('Basisgegevens RI&amp;E'!$C$14,Defenities!$M$31),IF(R21=Defenities!$I$30,WORKDAY('Basisgegevens RI&amp;E'!$C$14,Defenities!$M$30),IF(R21=Defenities!$I$29,WORKDAY('Basisgegevens RI&amp;E'!$C$14,Defenities!$M$29),WORKDAY('Basisgegevens RI&amp;E'!$C$14,Defenities!$M$28)))))))</f>
        <v>45413</v>
      </c>
      <c r="Y21" s="72"/>
      <c r="Z21" s="84"/>
    </row>
    <row r="22" spans="2:26" ht="72" hidden="1" thickTop="1" x14ac:dyDescent="0.25">
      <c r="B22" s="159">
        <v>9</v>
      </c>
      <c r="C22" s="72" t="s">
        <v>46</v>
      </c>
      <c r="D22" s="73" t="s">
        <v>159</v>
      </c>
      <c r="E22" s="74" t="s">
        <v>2</v>
      </c>
      <c r="F22" s="104" t="s">
        <v>30</v>
      </c>
      <c r="G22" s="63" t="s">
        <v>274</v>
      </c>
      <c r="H22" s="75" t="s">
        <v>14</v>
      </c>
      <c r="I22" s="76" t="s">
        <v>20</v>
      </c>
      <c r="J22" s="77" t="s">
        <v>85</v>
      </c>
      <c r="K22" s="146">
        <f>IF(J22="wettelijke verplichting", "", IF(J22=Defenities!$I$20,Defenities!$G$20,IF(J22=Defenities!$I$21,Defenities!$G$21,IF(J22=Defenities!$I$22,Defenities!$G$22,IF(J22=Defenities!$I$23,Defenities!$G$23,Defenities!$G$24)))))</f>
        <v>3</v>
      </c>
      <c r="L22" s="78" t="s">
        <v>50</v>
      </c>
      <c r="M22" s="146">
        <f>IF(J22="wettelijke verplichting"," ",(IF(L22=Defenities!$I$3,Defenities!$G$3,IF(L22=Defenities!$I$4,Defenities!$G$4,IF(L22=Defenities!$I$5,Defenities!$G$5,IF(L22=Defenities!$I$6,Defenities!$G$6,IF(L22=Defenities!$I$7,Defenities!$G$7,IF(L22=Defenities!$I$8,Defenities!$G$8,Defenities!$G$9))))))))</f>
        <v>3</v>
      </c>
      <c r="N22" s="78" t="s">
        <v>92</v>
      </c>
      <c r="O22" s="146">
        <f>IF(J22="wettelijke verplichting", "",IF(N22=Defenities!$I$12,Defenities!$G$12,IF(N22=Defenities!$I$13,Defenities!$G$13,IF(N22=Defenities!$I$14,Defenities!$G$14,IF(N22=Defenities!$I$15,Defenities!$G$15,IF(N22=Defenities!$I$16,Defenities!$G$16,Defenities!$G$17))))))</f>
        <v>6</v>
      </c>
      <c r="P22" s="149">
        <f t="shared" si="0"/>
        <v>54</v>
      </c>
      <c r="Q22" s="108">
        <f>IF(P22="nvt","W",(IF(P22&lt;20,Defenities!$I$28,IF(P22&lt;75,Defenities!$I$29,IF(P22&lt;200,Defenities!$I$30,IF(P22&lt;400,Defenities!$I$31,Defenities!$I$32))))))</f>
        <v>2</v>
      </c>
      <c r="R22" s="79">
        <f t="shared" si="1"/>
        <v>2</v>
      </c>
      <c r="S22" s="80" t="str">
        <f>IF(H22="Ja", "nvt",IF(H22="Niet van toepassing", "nvt",IF(R22=Defenities!$I$32,Defenities!$K$32,IF(R22=Defenities!$I$31,Defenities!$K$31,IF(R22=Defenities!$I$30,Defenities!$K$30,IF(R22=Defenities!$I$29,Defenities!$K$29,IF(R22=Defenities!$I$28,Defenities!$K$28,"Wettelijke verplichting")))))))</f>
        <v>Aandacht</v>
      </c>
      <c r="T22" s="109" t="s">
        <v>22</v>
      </c>
      <c r="U22" s="81" t="str">
        <f t="shared" si="2"/>
        <v>Zorg voor een goede inrichting van de kantoorwerkplekken.</v>
      </c>
      <c r="V22" s="82" t="s">
        <v>205</v>
      </c>
      <c r="W22" s="82"/>
      <c r="X22" s="83">
        <f>IF(S22="nvt", "-", IF(R22=Defenities!$I$33,WORKDAY('Basisgegevens RI&amp;E'!$C$14,Defenities!$M$28),IF(R22=Defenities!$I$32,WORKDAY('Basisgegevens RI&amp;E'!$C$14,Defenities!$M$32),IF(R22=Defenities!$I$31,WORKDAY('Basisgegevens RI&amp;E'!$C$14,Defenities!$M$31),IF(R22=Defenities!$I$30,WORKDAY('Basisgegevens RI&amp;E'!$C$14,Defenities!$M$30),IF(R22=Defenities!$I$29,WORKDAY('Basisgegevens RI&amp;E'!$C$14,Defenities!$M$29),WORKDAY('Basisgegevens RI&amp;E'!$C$14,Defenities!$M$28)))))))</f>
        <v>45413</v>
      </c>
      <c r="Y22" s="72"/>
      <c r="Z22" s="84"/>
    </row>
    <row r="23" spans="2:26" ht="243" hidden="1" thickTop="1" x14ac:dyDescent="0.25">
      <c r="B23" s="159">
        <v>10</v>
      </c>
      <c r="C23" s="72" t="s">
        <v>46</v>
      </c>
      <c r="D23" s="73" t="s">
        <v>160</v>
      </c>
      <c r="E23" s="74" t="s">
        <v>42</v>
      </c>
      <c r="F23" s="104" t="s">
        <v>210</v>
      </c>
      <c r="G23" s="63" t="s">
        <v>465</v>
      </c>
      <c r="H23" s="75" t="s">
        <v>13</v>
      </c>
      <c r="I23" s="76" t="s">
        <v>20</v>
      </c>
      <c r="J23" s="77" t="s">
        <v>85</v>
      </c>
      <c r="K23" s="146">
        <f>IF(J23="wettelijke verplichting", "", IF(J23=Defenities!$I$20,Defenities!$G$20,IF(J23=Defenities!$I$21,Defenities!$G$21,IF(J23=Defenities!$I$22,Defenities!$G$22,IF(J23=Defenities!$I$23,Defenities!$G$23,Defenities!$G$24)))))</f>
        <v>3</v>
      </c>
      <c r="L23" s="78" t="s">
        <v>51</v>
      </c>
      <c r="M23" s="146">
        <f>IF(J23="wettelijke verplichting"," ",(IF(L23=Defenities!$I$3,Defenities!$G$3,IF(L23=Defenities!$I$4,Defenities!$G$4,IF(L23=Defenities!$I$5,Defenities!$G$5,IF(L23=Defenities!$I$6,Defenities!$G$6,IF(L23=Defenities!$I$7,Defenities!$G$7,IF(L23=Defenities!$I$8,Defenities!$G$8,Defenities!$G$9))))))))</f>
        <v>6</v>
      </c>
      <c r="N23" s="78" t="s">
        <v>92</v>
      </c>
      <c r="O23" s="146">
        <f>IF(J23="wettelijke verplichting", "",IF(N23=Defenities!$I$12,Defenities!$G$12,IF(N23=Defenities!$I$13,Defenities!$G$13,IF(N23=Defenities!$I$14,Defenities!$G$14,IF(N23=Defenities!$I$15,Defenities!$G$15,IF(N23=Defenities!$I$16,Defenities!$G$16,Defenities!$G$17))))))</f>
        <v>6</v>
      </c>
      <c r="P23" s="149">
        <f t="shared" si="0"/>
        <v>108</v>
      </c>
      <c r="Q23" s="108">
        <f>IF(P23="nvt","W",(IF(P23&lt;20,Defenities!$I$28,IF(P23&lt;75,Defenities!$I$29,IF(P23&lt;200,Defenities!$I$30,IF(P23&lt;400,Defenities!$I$31,Defenities!$I$32))))))</f>
        <v>3</v>
      </c>
      <c r="R23" s="79">
        <f t="shared" si="1"/>
        <v>3</v>
      </c>
      <c r="S23" s="80" t="str">
        <f>IF(H23="Ja", "nvt",IF(H23="Niet van toepassing", "nvt",IF(R23=Defenities!$I$32,Defenities!$K$32,IF(R23=Defenities!$I$31,Defenities!$K$31,IF(R23=Defenities!$I$30,Defenities!$K$30,IF(R23=Defenities!$I$29,Defenities!$K$29,IF(R23=Defenities!$I$28,Defenities!$K$28,"Wettelijke verplichting")))))))</f>
        <v>nvt</v>
      </c>
      <c r="T23" s="109" t="s">
        <v>466</v>
      </c>
      <c r="U23" s="81" t="str">
        <f t="shared" si="2"/>
        <v/>
      </c>
      <c r="V23" s="82" t="s">
        <v>205</v>
      </c>
      <c r="W23" s="82"/>
      <c r="X23" s="83" t="str">
        <f>IF(S23="nvt", "-", IF(R23=Defenities!$I$33,WORKDAY('Basisgegevens RI&amp;E'!$C$14,Defenities!$M$28),IF(R23=Defenities!$I$32,WORKDAY('Basisgegevens RI&amp;E'!$C$14,Defenities!$M$32),IF(R23=Defenities!$I$31,WORKDAY('Basisgegevens RI&amp;E'!$C$14,Defenities!$M$31),IF(R23=Defenities!$I$30,WORKDAY('Basisgegevens RI&amp;E'!$C$14,Defenities!$M$30),IF(R23=Defenities!$I$29,WORKDAY('Basisgegevens RI&amp;E'!$C$14,Defenities!$M$29),WORKDAY('Basisgegevens RI&amp;E'!$C$14,Defenities!$M$28)))))))</f>
        <v>-</v>
      </c>
      <c r="Y23" s="72"/>
      <c r="Z23" s="84"/>
    </row>
    <row r="24" spans="2:26" ht="186" hidden="1" thickTop="1" x14ac:dyDescent="0.25">
      <c r="B24" s="159"/>
      <c r="C24" s="72" t="s">
        <v>46</v>
      </c>
      <c r="D24" s="73" t="s">
        <v>414</v>
      </c>
      <c r="E24" s="74" t="s">
        <v>42</v>
      </c>
      <c r="F24" s="104" t="s">
        <v>413</v>
      </c>
      <c r="G24" s="63" t="s">
        <v>442</v>
      </c>
      <c r="H24" s="75" t="s">
        <v>14</v>
      </c>
      <c r="I24" s="76" t="s">
        <v>20</v>
      </c>
      <c r="J24" s="77" t="s">
        <v>85</v>
      </c>
      <c r="K24" s="146">
        <f>IF(J24="wettelijke verplichting", "", IF(J24=Defenities!$I$20,Defenities!$G$20,IF(J24=Defenities!$I$21,Defenities!$G$21,IF(J24=Defenities!$I$22,Defenities!$G$22,IF(J24=Defenities!$I$23,Defenities!$G$23,Defenities!$G$24)))))</f>
        <v>3</v>
      </c>
      <c r="L24" s="78" t="s">
        <v>51</v>
      </c>
      <c r="M24" s="146">
        <f>IF(J24="wettelijke verplichting"," ",(IF(L24=Defenities!$I$3,Defenities!$G$3,IF(L24=Defenities!$I$4,Defenities!$G$4,IF(L24=Defenities!$I$5,Defenities!$G$5,IF(L24=Defenities!$I$6,Defenities!$G$6,IF(L24=Defenities!$I$7,Defenities!$G$7,IF(L24=Defenities!$I$8,Defenities!$G$8,Defenities!$G$9))))))))</f>
        <v>6</v>
      </c>
      <c r="N24" s="78" t="s">
        <v>92</v>
      </c>
      <c r="O24" s="146">
        <f>IF(J24="wettelijke verplichting", "",IF(N24=Defenities!$I$12,Defenities!$G$12,IF(N24=Defenities!$I$13,Defenities!$G$13,IF(N24=Defenities!$I$14,Defenities!$G$14,IF(N24=Defenities!$I$15,Defenities!$G$15,IF(N24=Defenities!$I$16,Defenities!$G$16,Defenities!$G$17))))))</f>
        <v>6</v>
      </c>
      <c r="P24" s="149">
        <f t="shared" ref="P24" si="6">IF(J24="wettelijke verplichting", "nvt", (K24*M24*O24))</f>
        <v>108</v>
      </c>
      <c r="Q24" s="108">
        <f>IF(P24="nvt","W",(IF(P24&lt;20,Defenities!$I$28,IF(P24&lt;75,Defenities!$I$29,IF(P24&lt;200,Defenities!$I$30,IF(P24&lt;400,Defenities!$I$31,Defenities!$I$32))))))</f>
        <v>3</v>
      </c>
      <c r="R24" s="79">
        <f t="shared" ref="R24" si="7">Q24</f>
        <v>3</v>
      </c>
      <c r="S24" s="80" t="str">
        <f>IF(H24="Ja", "nvt",IF(H24="Niet van toepassing", "nvt",IF(R24=Defenities!$I$32,Defenities!$K$32,IF(R24=Defenities!$I$31,Defenities!$K$31,IF(R24=Defenities!$I$30,Defenities!$K$30,IF(R24=Defenities!$I$29,Defenities!$K$29,IF(R24=Defenities!$I$28,Defenities!$K$28,"Wettelijke verplichting")))))))</f>
        <v>Maatregel vereist</v>
      </c>
      <c r="T24" s="109" t="s">
        <v>415</v>
      </c>
      <c r="U24" s="81" t="str">
        <f>T24</f>
        <v xml:space="preserve">De volgende algemene maatregelen worden toegepast om infectierisico te beperken:
• weren van zieke medewerkers;
• gebruik van veilige naaldsystemen;
• protocol voor bijt-, krab- of prikaccidenten;
• vaccinatie (DKTP, bof, mazelen en rode hond en tegen hepatitis B. Voor DTP geldt een revaccinatie na tien jaar).
</v>
      </c>
      <c r="V24" s="82"/>
      <c r="W24" s="82"/>
      <c r="X24" s="83">
        <f>IF(S24="nvt", "-", IF(R24=Defenities!$I$33,WORKDAY('Basisgegevens RI&amp;E'!$C$14,Defenities!$M$28),IF(R24=Defenities!$I$32,WORKDAY('Basisgegevens RI&amp;E'!$C$14,Defenities!$M$32),IF(R24=Defenities!$I$31,WORKDAY('Basisgegevens RI&amp;E'!$C$14,Defenities!$M$31),IF(R24=Defenities!$I$30,WORKDAY('Basisgegevens RI&amp;E'!$C$14,Defenities!$M$30),IF(R24=Defenities!$I$29,WORKDAY('Basisgegevens RI&amp;E'!$C$14,Defenities!$M$29),WORKDAY('Basisgegevens RI&amp;E'!$C$14,Defenities!$M$28)))))))</f>
        <v>45231</v>
      </c>
      <c r="Y24" s="72"/>
      <c r="Z24" s="84"/>
    </row>
    <row r="25" spans="2:26" ht="72" hidden="1" thickTop="1" x14ac:dyDescent="0.25">
      <c r="B25" s="159">
        <v>12</v>
      </c>
      <c r="C25" s="72" t="s">
        <v>46</v>
      </c>
      <c r="D25" s="73" t="s">
        <v>161</v>
      </c>
      <c r="E25" s="74" t="s">
        <v>42</v>
      </c>
      <c r="F25" s="104" t="s">
        <v>275</v>
      </c>
      <c r="G25" s="63" t="s">
        <v>20</v>
      </c>
      <c r="H25" s="75" t="s">
        <v>14</v>
      </c>
      <c r="I25" s="76" t="s">
        <v>20</v>
      </c>
      <c r="J25" s="77" t="s">
        <v>85</v>
      </c>
      <c r="K25" s="146">
        <f>IF(J25="wettelijke verplichting", "", IF(J25=Defenities!$I$20,Defenities!$G$20,IF(J25=Defenities!$I$21,Defenities!$G$21,IF(J25=Defenities!$I$22,Defenities!$G$22,IF(J25=Defenities!$I$23,Defenities!$G$23,Defenities!$G$24)))))</f>
        <v>3</v>
      </c>
      <c r="L25" s="78" t="s">
        <v>51</v>
      </c>
      <c r="M25" s="146">
        <f>IF(J25="wettelijke verplichting"," ",(IF(L25=Defenities!$I$3,Defenities!$G$3,IF(L25=Defenities!$I$4,Defenities!$G$4,IF(L25=Defenities!$I$5,Defenities!$G$5,IF(L25=Defenities!$I$6,Defenities!$G$6,IF(L25=Defenities!$I$7,Defenities!$G$7,IF(L25=Defenities!$I$8,Defenities!$G$8,Defenities!$G$9))))))))</f>
        <v>6</v>
      </c>
      <c r="N25" s="78" t="s">
        <v>92</v>
      </c>
      <c r="O25" s="146">
        <f>IF(J25="wettelijke verplichting", "",IF(N25=Defenities!$I$12,Defenities!$G$12,IF(N25=Defenities!$I$13,Defenities!$G$13,IF(N25=Defenities!$I$14,Defenities!$G$14,IF(N25=Defenities!$I$15,Defenities!$G$15,IF(N25=Defenities!$I$16,Defenities!$G$16,Defenities!$G$17))))))</f>
        <v>6</v>
      </c>
      <c r="P25" s="149">
        <f t="shared" si="0"/>
        <v>108</v>
      </c>
      <c r="Q25" s="108">
        <f>IF(P25="nvt","W",(IF(P25&lt;20,Defenities!$I$28,IF(P25&lt;75,Defenities!$I$29,IF(P25&lt;200,Defenities!$I$30,IF(P25&lt;400,Defenities!$I$31,Defenities!$I$32))))))</f>
        <v>3</v>
      </c>
      <c r="R25" s="79">
        <f t="shared" si="1"/>
        <v>3</v>
      </c>
      <c r="S25" s="80" t="str">
        <f>IF(H25="Ja", "nvt",IF(H25="Niet van toepassing", "nvt",IF(R25=Defenities!$I$32,Defenities!$K$32,IF(R25=Defenities!$I$31,Defenities!$K$31,IF(R25=Defenities!$I$30,Defenities!$K$30,IF(R25=Defenities!$I$29,Defenities!$K$29,IF(R25=Defenities!$I$28,Defenities!$K$28,"Wettelijke verplichting")))))))</f>
        <v>Maatregel vereist</v>
      </c>
      <c r="T25" s="109" t="s">
        <v>416</v>
      </c>
      <c r="U25" s="81" t="str">
        <f t="shared" ref="U25:U33" si="8" xml:space="preserve"> IF(S25="nvt", "",T25)</f>
        <v xml:space="preserve">Adequate voorlichting over infectierisico's. Daarbij wordt gebruik gemaakt van de Informatiekaart infectieziekten. 
</v>
      </c>
      <c r="V25" s="82" t="s">
        <v>205</v>
      </c>
      <c r="W25" s="82"/>
      <c r="X25" s="83">
        <f>IF(S25="nvt", "-", IF(R25=Defenities!$I$33,WORKDAY('Basisgegevens RI&amp;E'!$C$14,Defenities!$M$28),IF(R25=Defenities!$I$32,WORKDAY('Basisgegevens RI&amp;E'!$C$14,Defenities!$M$32),IF(R25=Defenities!$I$31,WORKDAY('Basisgegevens RI&amp;E'!$C$14,Defenities!$M$31),IF(R25=Defenities!$I$30,WORKDAY('Basisgegevens RI&amp;E'!$C$14,Defenities!$M$30),IF(R25=Defenities!$I$29,WORKDAY('Basisgegevens RI&amp;E'!$C$14,Defenities!$M$29),WORKDAY('Basisgegevens RI&amp;E'!$C$14,Defenities!$M$28)))))))</f>
        <v>45231</v>
      </c>
      <c r="Y25" s="72"/>
      <c r="Z25" s="84"/>
    </row>
    <row r="26" spans="2:26" ht="57.75" hidden="1" thickTop="1" x14ac:dyDescent="0.25">
      <c r="B26" s="159">
        <v>13</v>
      </c>
      <c r="C26" s="72" t="s">
        <v>46</v>
      </c>
      <c r="D26" s="73" t="s">
        <v>162</v>
      </c>
      <c r="E26" s="74" t="s">
        <v>42</v>
      </c>
      <c r="F26" s="104" t="s">
        <v>33</v>
      </c>
      <c r="G26" s="63" t="s">
        <v>209</v>
      </c>
      <c r="H26" s="75" t="s">
        <v>14</v>
      </c>
      <c r="I26" s="76" t="s">
        <v>20</v>
      </c>
      <c r="J26" s="77" t="s">
        <v>85</v>
      </c>
      <c r="K26" s="146">
        <f>IF(J26="wettelijke verplichting", "", IF(J26=Defenities!$I$20,Defenities!$G$20,IF(J26=Defenities!$I$21,Defenities!$G$21,IF(J26=Defenities!$I$22,Defenities!$G$22,IF(J26=Defenities!$I$23,Defenities!$G$23,Defenities!$G$24)))))</f>
        <v>3</v>
      </c>
      <c r="L26" s="78" t="s">
        <v>51</v>
      </c>
      <c r="M26" s="146">
        <f>IF(J26="wettelijke verplichting"," ",(IF(L26=Defenities!$I$3,Defenities!$G$3,IF(L26=Defenities!$I$4,Defenities!$G$4,IF(L26=Defenities!$I$5,Defenities!$G$5,IF(L26=Defenities!$I$6,Defenities!$G$6,IF(L26=Defenities!$I$7,Defenities!$G$7,IF(L26=Defenities!$I$8,Defenities!$G$8,Defenities!$G$9))))))))</f>
        <v>6</v>
      </c>
      <c r="N26" s="78" t="s">
        <v>90</v>
      </c>
      <c r="O26" s="146">
        <f>IF(J26="wettelijke verplichting", "",IF(N26=Defenities!$I$12,Defenities!$G$12,IF(N26=Defenities!$I$13,Defenities!$G$13,IF(N26=Defenities!$I$14,Defenities!$G$14,IF(N26=Defenities!$I$15,Defenities!$G$15,IF(N26=Defenities!$I$16,Defenities!$G$16,Defenities!$G$17))))))</f>
        <v>2</v>
      </c>
      <c r="P26" s="149">
        <f t="shared" si="0"/>
        <v>36</v>
      </c>
      <c r="Q26" s="108">
        <f>IF(P26="nvt","W",(IF(P26&lt;20,Defenities!$I$28,IF(P26&lt;75,Defenities!$I$29,IF(P26&lt;200,Defenities!$I$30,IF(P26&lt;400,Defenities!$I$31,Defenities!$I$32))))))</f>
        <v>2</v>
      </c>
      <c r="R26" s="79">
        <f t="shared" si="1"/>
        <v>2</v>
      </c>
      <c r="S26" s="80" t="str">
        <f>IF(H26="Ja", "nvt",IF(H26="Niet van toepassing", "nvt",IF(R26=Defenities!$I$32,Defenities!$K$32,IF(R26=Defenities!$I$31,Defenities!$K$31,IF(R26=Defenities!$I$30,Defenities!$K$30,IF(R26=Defenities!$I$29,Defenities!$K$29,IF(R26=Defenities!$I$28,Defenities!$K$28,"Wettelijke verplichting")))))))</f>
        <v>Aandacht</v>
      </c>
      <c r="T26" s="109" t="s">
        <v>417</v>
      </c>
      <c r="U26" s="81" t="str">
        <f t="shared" si="8"/>
        <v xml:space="preserve">Ontwikkel beleid zodat medisch kwetsbare groepen geen risico lopen op infectierisico.
</v>
      </c>
      <c r="V26" s="82" t="s">
        <v>205</v>
      </c>
      <c r="W26" s="82"/>
      <c r="X26" s="83">
        <f>IF(S26="nvt", "-", IF(R26=Defenities!$I$33,WORKDAY('Basisgegevens RI&amp;E'!$C$14,Defenities!$M$28),IF(R26=Defenities!$I$32,WORKDAY('Basisgegevens RI&amp;E'!$C$14,Defenities!$M$32),IF(R26=Defenities!$I$31,WORKDAY('Basisgegevens RI&amp;E'!$C$14,Defenities!$M$31),IF(R26=Defenities!$I$30,WORKDAY('Basisgegevens RI&amp;E'!$C$14,Defenities!$M$30),IF(R26=Defenities!$I$29,WORKDAY('Basisgegevens RI&amp;E'!$C$14,Defenities!$M$29),WORKDAY('Basisgegevens RI&amp;E'!$C$14,Defenities!$M$28)))))))</f>
        <v>45413</v>
      </c>
      <c r="Y26" s="72"/>
      <c r="Z26" s="84"/>
    </row>
    <row r="27" spans="2:26" ht="86.25" hidden="1" thickTop="1" x14ac:dyDescent="0.25">
      <c r="B27" s="159">
        <v>14</v>
      </c>
      <c r="C27" s="72" t="s">
        <v>46</v>
      </c>
      <c r="D27" s="73" t="s">
        <v>163</v>
      </c>
      <c r="E27" s="74" t="s">
        <v>42</v>
      </c>
      <c r="F27" s="104" t="s">
        <v>32</v>
      </c>
      <c r="G27" s="63" t="s">
        <v>338</v>
      </c>
      <c r="H27" s="75" t="s">
        <v>14</v>
      </c>
      <c r="I27" s="76" t="s">
        <v>20</v>
      </c>
      <c r="J27" s="77" t="s">
        <v>85</v>
      </c>
      <c r="K27" s="146">
        <f>IF(J27="wettelijke verplichting", "", IF(J27=Defenities!$I$20,Defenities!$G$20,IF(J27=Defenities!$I$21,Defenities!$G$21,IF(J27=Defenities!$I$22,Defenities!$G$22,IF(J27=Defenities!$I$23,Defenities!$G$23,Defenities!$G$24)))))</f>
        <v>3</v>
      </c>
      <c r="L27" s="78" t="s">
        <v>51</v>
      </c>
      <c r="M27" s="146">
        <f>IF(J27="wettelijke verplichting"," ",(IF(L27=Defenities!$I$3,Defenities!$G$3,IF(L27=Defenities!$I$4,Defenities!$G$4,IF(L27=Defenities!$I$5,Defenities!$G$5,IF(L27=Defenities!$I$6,Defenities!$G$6,IF(L27=Defenities!$I$7,Defenities!$G$7,IF(L27=Defenities!$I$8,Defenities!$G$8,Defenities!$G$9))))))))</f>
        <v>6</v>
      </c>
      <c r="N27" s="78" t="s">
        <v>92</v>
      </c>
      <c r="O27" s="146">
        <f>IF(J27="wettelijke verplichting", "",IF(N27=Defenities!$I$12,Defenities!$G$12,IF(N27=Defenities!$I$13,Defenities!$G$13,IF(N27=Defenities!$I$14,Defenities!$G$14,IF(N27=Defenities!$I$15,Defenities!$G$15,IF(N27=Defenities!$I$16,Defenities!$G$16,Defenities!$G$17))))))</f>
        <v>6</v>
      </c>
      <c r="P27" s="149">
        <f t="shared" si="0"/>
        <v>108</v>
      </c>
      <c r="Q27" s="108">
        <f>IF(P27="nvt","W",(IF(P27&lt;20,Defenities!$I$28,IF(P27&lt;75,Defenities!$I$29,IF(P27&lt;200,Defenities!$I$30,IF(P27&lt;400,Defenities!$I$31,Defenities!$I$32))))))</f>
        <v>3</v>
      </c>
      <c r="R27" s="79">
        <f t="shared" si="1"/>
        <v>3</v>
      </c>
      <c r="S27" s="80" t="str">
        <f>IF(H27="Ja", "nvt",IF(H27="Niet van toepassing", "nvt",IF(R27=Defenities!$I$32,Defenities!$K$32,IF(R27=Defenities!$I$31,Defenities!$K$31,IF(R27=Defenities!$I$30,Defenities!$K$30,IF(R27=Defenities!$I$29,Defenities!$K$29,IF(R27=Defenities!$I$28,Defenities!$K$28,"Wettelijke verplichting")))))))</f>
        <v>Maatregel vereist</v>
      </c>
      <c r="T27" s="109" t="s">
        <v>418</v>
      </c>
      <c r="U27" s="81" t="str">
        <f xml:space="preserve"> IF(S27="nvt", "",T27)</f>
        <v xml:space="preserve">Protocol 2.6 Infectiepreventie uit LPA8.1 wordt toegepast. Daarin worden ook bijzondere situaties (MRSA, ebola, Corona, onbekende besmetting) uitgewerkt.
</v>
      </c>
      <c r="V27" s="82" t="s">
        <v>205</v>
      </c>
      <c r="W27" s="82"/>
      <c r="X27" s="83">
        <f>IF(S27="nvt", "-", IF(R27=Defenities!$I$33,WORKDAY('Basisgegevens RI&amp;E'!$C$14,Defenities!$M$28),IF(R27=Defenities!$I$32,WORKDAY('Basisgegevens RI&amp;E'!$C$14,Defenities!$M$32),IF(R27=Defenities!$I$31,WORKDAY('Basisgegevens RI&amp;E'!$C$14,Defenities!$M$31),IF(R27=Defenities!$I$30,WORKDAY('Basisgegevens RI&amp;E'!$C$14,Defenities!$M$30),IF(R27=Defenities!$I$29,WORKDAY('Basisgegevens RI&amp;E'!$C$14,Defenities!$M$29),WORKDAY('Basisgegevens RI&amp;E'!$C$14,Defenities!$M$28)))))))</f>
        <v>45231</v>
      </c>
      <c r="Y27" s="72"/>
      <c r="Z27" s="84"/>
    </row>
    <row r="28" spans="2:26" ht="114.75" hidden="1" thickTop="1" x14ac:dyDescent="0.25">
      <c r="B28" s="159">
        <v>15</v>
      </c>
      <c r="C28" s="72" t="s">
        <v>46</v>
      </c>
      <c r="D28" s="73" t="s">
        <v>164</v>
      </c>
      <c r="E28" s="74" t="s">
        <v>19</v>
      </c>
      <c r="F28" s="103" t="s">
        <v>276</v>
      </c>
      <c r="G28" s="63" t="s">
        <v>468</v>
      </c>
      <c r="H28" s="75" t="s">
        <v>14</v>
      </c>
      <c r="I28" s="76" t="s">
        <v>20</v>
      </c>
      <c r="J28" s="77" t="s">
        <v>87</v>
      </c>
      <c r="K28" s="146">
        <f>IF(J28="wettelijke verplichting", "", IF(J28=Defenities!$I$20,Defenities!$G$20,IF(J28=Defenities!$I$21,Defenities!$G$21,IF(J28=Defenities!$I$22,Defenities!$G$22,IF(J28=Defenities!$I$23,Defenities!$G$23,Defenities!$G$24)))))</f>
        <v>15</v>
      </c>
      <c r="L28" s="78" t="s">
        <v>50</v>
      </c>
      <c r="M28" s="146">
        <f>IF(J28="wettelijke verplichting"," ",(IF(L28=Defenities!$I$3,Defenities!$G$3,IF(L28=Defenities!$I$4,Defenities!$G$4,IF(L28=Defenities!$I$5,Defenities!$G$5,IF(L28=Defenities!$I$6,Defenities!$G$6,IF(L28=Defenities!$I$7,Defenities!$G$7,IF(L28=Defenities!$I$8,Defenities!$G$8,Defenities!$G$9))))))))</f>
        <v>3</v>
      </c>
      <c r="N28" s="78" t="s">
        <v>90</v>
      </c>
      <c r="O28" s="146">
        <f>IF(J28="wettelijke verplichting", "",IF(N28=Defenities!$I$12,Defenities!$G$12,IF(N28=Defenities!$I$13,Defenities!$G$13,IF(N28=Defenities!$I$14,Defenities!$G$14,IF(N28=Defenities!$I$15,Defenities!$G$15,IF(N28=Defenities!$I$16,Defenities!$G$16,Defenities!$G$17))))))</f>
        <v>2</v>
      </c>
      <c r="P28" s="149">
        <f t="shared" si="0"/>
        <v>90</v>
      </c>
      <c r="Q28" s="108">
        <f>IF(P28="nvt","W",(IF(P28&lt;20,Defenities!$I$28,IF(P28&lt;75,Defenities!$I$29,IF(P28&lt;200,Defenities!$I$30,IF(P28&lt;400,Defenities!$I$31,Defenities!$I$32))))))</f>
        <v>3</v>
      </c>
      <c r="R28" s="79">
        <f t="shared" si="1"/>
        <v>3</v>
      </c>
      <c r="S28" s="80" t="str">
        <f>IF(H28="Ja", "nvt",IF(H28="Niet van toepassing", "nvt",IF(R28=Defenities!$I$32,Defenities!$K$32,IF(R28=Defenities!$I$31,Defenities!$K$31,IF(R28=Defenities!$I$30,Defenities!$K$30,IF(R28=Defenities!$I$29,Defenities!$K$29,IF(R28=Defenities!$I$28,Defenities!$K$28,"Wettelijke verplichting")))))))</f>
        <v>Maatregel vereist</v>
      </c>
      <c r="T28" s="109" t="s">
        <v>467</v>
      </c>
      <c r="U28" s="101" t="str">
        <f xml:space="preserve"> IF(S28="nvt", "",T28)</f>
        <v xml:space="preserve">De ambulance wordt uitgerust met een standaardset van persoonlijke beschermingsmiddelen (helm, veiligheidsbril, mondkapje (FFP2 adembescherming), handschoenen, reflecterende hesjes, schort of overall).
</v>
      </c>
      <c r="V28" s="82" t="s">
        <v>205</v>
      </c>
      <c r="W28" s="82"/>
      <c r="X28" s="83">
        <f>IF(S28="nvt", "-", IF(R28=Defenities!$I$33,WORKDAY('Basisgegevens RI&amp;E'!$C$14,Defenities!$M$28),IF(R28=Defenities!$I$32,WORKDAY('Basisgegevens RI&amp;E'!$C$14,Defenities!$M$32),IF(R28=Defenities!$I$31,WORKDAY('Basisgegevens RI&amp;E'!$C$14,Defenities!$M$31),IF(R28=Defenities!$I$30,WORKDAY('Basisgegevens RI&amp;E'!$C$14,Defenities!$M$30),IF(R28=Defenities!$I$29,WORKDAY('Basisgegevens RI&amp;E'!$C$14,Defenities!$M$29),WORKDAY('Basisgegevens RI&amp;E'!$C$14,Defenities!$M$28)))))))</f>
        <v>45231</v>
      </c>
      <c r="Y28" s="72"/>
      <c r="Z28" s="84"/>
    </row>
    <row r="29" spans="2:26" ht="100.5" hidden="1" thickTop="1" x14ac:dyDescent="0.25">
      <c r="B29" s="159">
        <v>16</v>
      </c>
      <c r="C29" s="72" t="s">
        <v>46</v>
      </c>
      <c r="D29" s="73" t="s">
        <v>165</v>
      </c>
      <c r="E29" s="74" t="s">
        <v>19</v>
      </c>
      <c r="F29" s="103" t="s">
        <v>34</v>
      </c>
      <c r="G29" s="63" t="s">
        <v>20</v>
      </c>
      <c r="H29" s="75" t="s">
        <v>14</v>
      </c>
      <c r="I29" s="76" t="s">
        <v>20</v>
      </c>
      <c r="J29" s="77" t="s">
        <v>87</v>
      </c>
      <c r="K29" s="146">
        <f>IF(J29="wettelijke verplichting", "", IF(J29=Defenities!$I$20,Defenities!$G$20,IF(J29=Defenities!$I$21,Defenities!$G$21,IF(J29=Defenities!$I$22,Defenities!$G$22,IF(J29=Defenities!$I$23,Defenities!$G$23,Defenities!$G$24)))))</f>
        <v>15</v>
      </c>
      <c r="L29" s="78" t="s">
        <v>50</v>
      </c>
      <c r="M29" s="146">
        <f>IF(J29="wettelijke verplichting"," ",(IF(L29=Defenities!$I$3,Defenities!$G$3,IF(L29=Defenities!$I$4,Defenities!$G$4,IF(L29=Defenities!$I$5,Defenities!$G$5,IF(L29=Defenities!$I$6,Defenities!$G$6,IF(L29=Defenities!$I$7,Defenities!$G$7,IF(L29=Defenities!$I$8,Defenities!$G$8,Defenities!$G$9))))))))</f>
        <v>3</v>
      </c>
      <c r="N29" s="78" t="s">
        <v>90</v>
      </c>
      <c r="O29" s="146">
        <f>IF(J29="wettelijke verplichting", "",IF(N29=Defenities!$I$12,Defenities!$G$12,IF(N29=Defenities!$I$13,Defenities!$G$13,IF(N29=Defenities!$I$14,Defenities!$G$14,IF(N29=Defenities!$I$15,Defenities!$G$15,IF(N29=Defenities!$I$16,Defenities!$G$16,Defenities!$G$17))))))</f>
        <v>2</v>
      </c>
      <c r="P29" s="149">
        <f t="shared" si="0"/>
        <v>90</v>
      </c>
      <c r="Q29" s="108">
        <f>IF(P29="nvt","W",(IF(P29&lt;20,Defenities!$I$28,IF(P29&lt;75,Defenities!$I$29,IF(P29&lt;200,Defenities!$I$30,IF(P29&lt;400,Defenities!$I$31,Defenities!$I$32))))))</f>
        <v>3</v>
      </c>
      <c r="R29" s="79">
        <f t="shared" si="1"/>
        <v>3</v>
      </c>
      <c r="S29" s="80" t="str">
        <f>IF(H29="Ja", "nvt",IF(H29="Niet van toepassing", "nvt",IF(R29=Defenities!$I$32,Defenities!$K$32,IF(R29=Defenities!$I$31,Defenities!$K$31,IF(R29=Defenities!$I$30,Defenities!$K$30,IF(R29=Defenities!$I$29,Defenities!$K$29,IF(R29=Defenities!$I$28,Defenities!$K$28,"Wettelijke verplichting")))))))</f>
        <v>Maatregel vereist</v>
      </c>
      <c r="T29" s="109" t="s">
        <v>419</v>
      </c>
      <c r="U29" s="81" t="str">
        <f xml:space="preserve"> IF(S29="nvt", "",T29)</f>
        <v xml:space="preserve">Goede afstemming tussen meldkamer en ambulancemedewerkers wordt geborgd.
</v>
      </c>
      <c r="V29" s="82" t="s">
        <v>205</v>
      </c>
      <c r="W29" s="82"/>
      <c r="X29" s="83">
        <f>IF(S29="nvt", "-", IF(R29=Defenities!$I$33,WORKDAY('Basisgegevens RI&amp;E'!$C$14,Defenities!$M$28),IF(R29=Defenities!$I$32,WORKDAY('Basisgegevens RI&amp;E'!$C$14,Defenities!$M$32),IF(R29=Defenities!$I$31,WORKDAY('Basisgegevens RI&amp;E'!$C$14,Defenities!$M$31),IF(R29=Defenities!$I$30,WORKDAY('Basisgegevens RI&amp;E'!$C$14,Defenities!$M$30),IF(R29=Defenities!$I$29,WORKDAY('Basisgegevens RI&amp;E'!$C$14,Defenities!$M$29),WORKDAY('Basisgegevens RI&amp;E'!$C$14,Defenities!$M$28)))))))</f>
        <v>45231</v>
      </c>
      <c r="Y29" s="72"/>
      <c r="Z29" s="84"/>
    </row>
    <row r="30" spans="2:26" ht="171.75" hidden="1" thickTop="1" x14ac:dyDescent="0.25">
      <c r="B30" s="159">
        <v>17</v>
      </c>
      <c r="C30" s="72" t="s">
        <v>46</v>
      </c>
      <c r="D30" s="73" t="s">
        <v>166</v>
      </c>
      <c r="E30" s="74" t="s">
        <v>19</v>
      </c>
      <c r="F30" s="103" t="s">
        <v>277</v>
      </c>
      <c r="G30" s="63" t="s">
        <v>487</v>
      </c>
      <c r="H30" s="75" t="s">
        <v>14</v>
      </c>
      <c r="I30" s="76" t="s">
        <v>20</v>
      </c>
      <c r="J30" s="77" t="s">
        <v>87</v>
      </c>
      <c r="K30" s="146">
        <f>IF(J30="wettelijke verplichting", "", IF(J30=Defenities!$I$20,Defenities!$G$20,IF(J30=Defenities!$I$21,Defenities!$G$21,IF(J30=Defenities!$I$22,Defenities!$G$22,IF(J30=Defenities!$I$23,Defenities!$G$23,Defenities!$G$24)))))</f>
        <v>15</v>
      </c>
      <c r="L30" s="78" t="s">
        <v>50</v>
      </c>
      <c r="M30" s="146">
        <f>IF(J30="wettelijke verplichting"," ",(IF(L30=Defenities!$I$3,Defenities!$G$3,IF(L30=Defenities!$I$4,Defenities!$G$4,IF(L30=Defenities!$I$5,Defenities!$G$5,IF(L30=Defenities!$I$6,Defenities!$G$6,IF(L30=Defenities!$I$7,Defenities!$G$7,IF(L30=Defenities!$I$8,Defenities!$G$8,Defenities!$G$9))))))))</f>
        <v>3</v>
      </c>
      <c r="N30" s="78" t="s">
        <v>90</v>
      </c>
      <c r="O30" s="146">
        <f>IF(J30="wettelijke verplichting", "",IF(N30=Defenities!$I$12,Defenities!$G$12,IF(N30=Defenities!$I$13,Defenities!$G$13,IF(N30=Defenities!$I$14,Defenities!$G$14,IF(N30=Defenities!$I$15,Defenities!$G$15,IF(N30=Defenities!$I$16,Defenities!$G$16,Defenities!$G$17))))))</f>
        <v>2</v>
      </c>
      <c r="P30" s="149">
        <f t="shared" si="0"/>
        <v>90</v>
      </c>
      <c r="Q30" s="108">
        <f>IF(P30="nvt","W",(IF(P30&lt;20,Defenities!$I$28,IF(P30&lt;75,Defenities!$I$29,IF(P30&lt;200,Defenities!$I$30,IF(P30&lt;400,Defenities!$I$31,Defenities!$I$32))))))</f>
        <v>3</v>
      </c>
      <c r="R30" s="79">
        <f t="shared" si="1"/>
        <v>3</v>
      </c>
      <c r="S30" s="80" t="str">
        <f>IF(H30="Ja", "nvt",IF(H30="Niet van toepassing", "nvt",IF(R30=Defenities!$I$32,Defenities!$K$32,IF(R30=Defenities!$I$31,Defenities!$K$31,IF(R30=Defenities!$I$30,Defenities!$K$30,IF(R30=Defenities!$I$29,Defenities!$K$29,IF(R30=Defenities!$I$28,Defenities!$K$28,"Wettelijke verplichting")))))))</f>
        <v>Maatregel vereist</v>
      </c>
      <c r="T30" s="109" t="s">
        <v>483</v>
      </c>
      <c r="U30" s="81" t="str">
        <f t="shared" si="8"/>
        <v xml:space="preserve">Training van medewerkers over veiligheidsrisico's bij hulpverleningssituaties. Uitgangspunt van elke training is dat de hulpverlener eerst aan de eigen veiligheid denkt. </v>
      </c>
      <c r="V30" s="82" t="s">
        <v>205</v>
      </c>
      <c r="W30" s="82"/>
      <c r="X30" s="83">
        <f>IF(S30="nvt", "-", IF(R30=Defenities!$I$33,WORKDAY('Basisgegevens RI&amp;E'!$C$14,Defenities!$M$28),IF(R30=Defenities!$I$32,WORKDAY('Basisgegevens RI&amp;E'!$C$14,Defenities!$M$32),IF(R30=Defenities!$I$31,WORKDAY('Basisgegevens RI&amp;E'!$C$14,Defenities!$M$31),IF(R30=Defenities!$I$30,WORKDAY('Basisgegevens RI&amp;E'!$C$14,Defenities!$M$30),IF(R30=Defenities!$I$29,WORKDAY('Basisgegevens RI&amp;E'!$C$14,Defenities!$M$29),WORKDAY('Basisgegevens RI&amp;E'!$C$14,Defenities!$M$28)))))))</f>
        <v>45231</v>
      </c>
      <c r="Y30" s="72"/>
      <c r="Z30" s="84"/>
    </row>
    <row r="31" spans="2:26" ht="228.75" hidden="1" thickTop="1" x14ac:dyDescent="0.25">
      <c r="B31" s="159">
        <v>18</v>
      </c>
      <c r="C31" s="72" t="s">
        <v>46</v>
      </c>
      <c r="D31" s="73" t="s">
        <v>167</v>
      </c>
      <c r="E31" s="74" t="s">
        <v>19</v>
      </c>
      <c r="F31" s="103" t="s">
        <v>278</v>
      </c>
      <c r="G31" s="63" t="s">
        <v>339</v>
      </c>
      <c r="H31" s="75" t="s">
        <v>14</v>
      </c>
      <c r="I31" s="76" t="s">
        <v>20</v>
      </c>
      <c r="J31" s="77" t="s">
        <v>87</v>
      </c>
      <c r="K31" s="146">
        <f>IF(J31="wettelijke verplichting", "", IF(J31=Defenities!$I$20,Defenities!$G$20,IF(J31=Defenities!$I$21,Defenities!$G$21,IF(J31=Defenities!$I$22,Defenities!$G$22,IF(J31=Defenities!$I$23,Defenities!$G$23,Defenities!$G$24)))))</f>
        <v>15</v>
      </c>
      <c r="L31" s="78" t="s">
        <v>50</v>
      </c>
      <c r="M31" s="146">
        <f>IF(J31="wettelijke verplichting"," ",(IF(L31=Defenities!$I$3,Defenities!$G$3,IF(L31=Defenities!$I$4,Defenities!$G$4,IF(L31=Defenities!$I$5,Defenities!$G$5,IF(L31=Defenities!$I$6,Defenities!$G$6,IF(L31=Defenities!$I$7,Defenities!$G$7,IF(L31=Defenities!$I$8,Defenities!$G$8,Defenities!$G$9))))))))</f>
        <v>3</v>
      </c>
      <c r="N31" s="78" t="s">
        <v>90</v>
      </c>
      <c r="O31" s="146">
        <f>IF(J31="wettelijke verplichting", "",IF(N31=Defenities!$I$12,Defenities!$G$12,IF(N31=Defenities!$I$13,Defenities!$G$13,IF(N31=Defenities!$I$14,Defenities!$G$14,IF(N31=Defenities!$I$15,Defenities!$G$15,IF(N31=Defenities!$I$16,Defenities!$G$16,Defenities!$G$17))))))</f>
        <v>2</v>
      </c>
      <c r="P31" s="149">
        <f t="shared" si="0"/>
        <v>90</v>
      </c>
      <c r="Q31" s="108">
        <f>IF(P31="nvt","W",(IF(P31&lt;20,Defenities!$I$28,IF(P31&lt;75,Defenities!$I$29,IF(P31&lt;200,Defenities!$I$30,IF(P31&lt;400,Defenities!$I$31,Defenities!$I$32))))))</f>
        <v>3</v>
      </c>
      <c r="R31" s="79">
        <f t="shared" si="1"/>
        <v>3</v>
      </c>
      <c r="S31" s="80" t="str">
        <f>IF(H31="Ja", "nvt",IF(H31="Niet van toepassing", "nvt",IF(R31=Defenities!$I$32,Defenities!$K$32,IF(R31=Defenities!$I$31,Defenities!$K$31,IF(R31=Defenities!$I$30,Defenities!$K$30,IF(R31=Defenities!$I$29,Defenities!$K$29,IF(R31=Defenities!$I$28,Defenities!$K$28,"Wettelijke verplichting")))))))</f>
        <v>Maatregel vereist</v>
      </c>
      <c r="T31" s="109" t="s">
        <v>279</v>
      </c>
      <c r="U31" s="81" t="str">
        <f t="shared" si="8"/>
        <v xml:space="preserve">Implementatie van een protocol voor risicovolle ongevalssituaties. Maak daarbij gebruik van:
• procedures en afspraken uit LPA8 Protocol 2.1 Grootschalig incident;
• opleiding en training;
• hulpmiddelen.
Zie ook:
• Rood-blauwe boekjes;
• Protocol ‘ambulancezorg op het water’;
• Handreiking kleinschalige chemische decontaminatie.
</v>
      </c>
      <c r="V31" s="82" t="s">
        <v>205</v>
      </c>
      <c r="W31" s="82"/>
      <c r="X31" s="83">
        <f>IF(S31="nvt", "-", IF(R31=Defenities!$I$33,WORKDAY('Basisgegevens RI&amp;E'!$C$14,Defenities!$M$28),IF(R31=Defenities!$I$32,WORKDAY('Basisgegevens RI&amp;E'!$C$14,Defenities!$M$32),IF(R31=Defenities!$I$31,WORKDAY('Basisgegevens RI&amp;E'!$C$14,Defenities!$M$31),IF(R31=Defenities!$I$30,WORKDAY('Basisgegevens RI&amp;E'!$C$14,Defenities!$M$30),IF(R31=Defenities!$I$29,WORKDAY('Basisgegevens RI&amp;E'!$C$14,Defenities!$M$29),WORKDAY('Basisgegevens RI&amp;E'!$C$14,Defenities!$M$28)))))))</f>
        <v>45231</v>
      </c>
      <c r="Y31" s="72"/>
      <c r="Z31" s="84"/>
    </row>
    <row r="32" spans="2:26" ht="285.75" hidden="1" thickTop="1" x14ac:dyDescent="0.25">
      <c r="B32" s="159">
        <v>19</v>
      </c>
      <c r="C32" s="72" t="s">
        <v>46</v>
      </c>
      <c r="D32" s="73" t="s">
        <v>168</v>
      </c>
      <c r="E32" s="74" t="s">
        <v>1</v>
      </c>
      <c r="F32" s="103" t="s">
        <v>201</v>
      </c>
      <c r="G32" s="63" t="s">
        <v>340</v>
      </c>
      <c r="H32" s="75" t="s">
        <v>14</v>
      </c>
      <c r="I32" s="76" t="s">
        <v>20</v>
      </c>
      <c r="J32" s="77" t="s">
        <v>95</v>
      </c>
      <c r="K32" s="146" t="str">
        <f>IF(J32="wettelijke verplichting", "", IF(J32=Defenities!$I$20,Defenities!$G$20,IF(J32=Defenities!$I$21,Defenities!$G$21,IF(J32=Defenities!$I$22,Defenities!$G$22,IF(J32=Defenities!$I$23,Defenities!$G$23,Defenities!$G$24)))))</f>
        <v/>
      </c>
      <c r="L32" s="78"/>
      <c r="M32" s="146" t="str">
        <f>IF(J32="wettelijke verplichting"," ",(IF(L32=Defenities!$I$3,Defenities!$G$3,IF(L32=Defenities!$I$4,Defenities!$G$4,IF(L32=Defenities!$I$5,Defenities!$G$5,IF(L32=Defenities!$I$6,Defenities!$G$6,IF(L32=Defenities!$I$7,Defenities!$G$7,IF(L32=Defenities!$I$8,Defenities!$G$8,Defenities!$G$9))))))))</f>
        <v xml:space="preserve"> </v>
      </c>
      <c r="N32" s="78"/>
      <c r="O32" s="146" t="str">
        <f>IF(J32="wettelijke verplichting", "",IF(N32=Defenities!$I$12,Defenities!$G$12,IF(N32=Defenities!$I$13,Defenities!$G$13,IF(N32=Defenities!$I$14,Defenities!$G$14,IF(N32=Defenities!$I$15,Defenities!$G$15,IF(N32=Defenities!$I$16,Defenities!$G$16,Defenities!$G$17))))))</f>
        <v/>
      </c>
      <c r="P32" s="149" t="str">
        <f t="shared" si="0"/>
        <v>nvt</v>
      </c>
      <c r="Q32" s="108" t="str">
        <f>IF(P32="nvt","W",(IF(P32&lt;20,Defenities!$I$28,IF(P32&lt;75,Defenities!$I$29,IF(P32&lt;200,Defenities!$I$30,IF(P32&lt;400,Defenities!$I$31,Defenities!$I$32))))))</f>
        <v>W</v>
      </c>
      <c r="R32" s="79" t="str">
        <f t="shared" si="1"/>
        <v>W</v>
      </c>
      <c r="S32" s="80" t="str">
        <f>IF(H32="Ja", "nvt",IF(H32="Niet van toepassing", "nvt",IF(R32=Defenities!$I$32,Defenities!$K$32,IF(R32=Defenities!$I$31,Defenities!$K$31,IF(R32=Defenities!$I$30,Defenities!$K$30,IF(R32=Defenities!$I$29,Defenities!$K$29,IF(R32=Defenities!$I$28,Defenities!$K$28,"Wettelijke verplichting")))))))</f>
        <v>Wettelijke verplichting</v>
      </c>
      <c r="T32" s="109" t="s">
        <v>258</v>
      </c>
      <c r="U32" s="81" t="str">
        <f t="shared" si="8"/>
        <v>Er wordt een beoordeling van de geluidsblootstelling opgesteld. De motorverpleegkundige (solist) wordt daarbij ook meegenomen. De geluidsbelasting voor deze functie ligt hoger. Voor de beoordeling wordt een deskundige ingeschakeld.</v>
      </c>
      <c r="V32" s="82" t="s">
        <v>205</v>
      </c>
      <c r="W32" s="82"/>
      <c r="X32" s="83">
        <f>IF(S32="nvt", "-", IF(R32=Defenities!$I$33,WORKDAY('Basisgegevens RI&amp;E'!$C$14,Defenities!$M$28),IF(R32=Defenities!$I$32,WORKDAY('Basisgegevens RI&amp;E'!$C$14,Defenities!$M$32),IF(R32=Defenities!$I$31,WORKDAY('Basisgegevens RI&amp;E'!$C$14,Defenities!$M$31),IF(R32=Defenities!$I$30,WORKDAY('Basisgegevens RI&amp;E'!$C$14,Defenities!$M$30),IF(R32=Defenities!$I$29,WORKDAY('Basisgegevens RI&amp;E'!$C$14,Defenities!$M$29),WORKDAY('Basisgegevens RI&amp;E'!$C$14,Defenities!$M$28)))))))</f>
        <v>45413</v>
      </c>
      <c r="Y32" s="72"/>
      <c r="Z32" s="84"/>
    </row>
    <row r="33" spans="2:26" ht="300" hidden="1" thickTop="1" x14ac:dyDescent="0.25">
      <c r="B33" s="159">
        <v>20</v>
      </c>
      <c r="C33" s="72" t="s">
        <v>46</v>
      </c>
      <c r="D33" s="73" t="s">
        <v>200</v>
      </c>
      <c r="E33" s="74" t="s">
        <v>1</v>
      </c>
      <c r="F33" s="103" t="s">
        <v>38</v>
      </c>
      <c r="G33" s="63" t="s">
        <v>443</v>
      </c>
      <c r="H33" s="75" t="s">
        <v>14</v>
      </c>
      <c r="I33" s="76" t="s">
        <v>20</v>
      </c>
      <c r="J33" s="77" t="s">
        <v>86</v>
      </c>
      <c r="K33" s="146">
        <f>IF(J33="wettelijke verplichting", "", IF(J33=Defenities!$I$20,Defenities!$G$20,IF(J33=Defenities!$I$21,Defenities!$G$21,IF(J33=Defenities!$I$22,Defenities!$G$22,IF(J33=Defenities!$I$23,Defenities!$G$23,Defenities!$G$24)))))</f>
        <v>7</v>
      </c>
      <c r="L33" s="78" t="s">
        <v>51</v>
      </c>
      <c r="M33" s="146">
        <f>IF(J33="wettelijke verplichting"," ",(IF(L33=Defenities!$I$3,Defenities!$G$3,IF(L33=Defenities!$I$4,Defenities!$G$4,IF(L33=Defenities!$I$5,Defenities!$G$5,IF(L33=Defenities!$I$6,Defenities!$G$6,IF(L33=Defenities!$I$7,Defenities!$G$7,IF(L33=Defenities!$I$8,Defenities!$G$8,Defenities!$G$9))))))))</f>
        <v>6</v>
      </c>
      <c r="N33" s="78" t="s">
        <v>90</v>
      </c>
      <c r="O33" s="146">
        <f>IF(J33="wettelijke verplichting", "",IF(N33=Defenities!$I$12,Defenities!$G$12,IF(N33=Defenities!$I$13,Defenities!$G$13,IF(N33=Defenities!$I$14,Defenities!$G$14,IF(N33=Defenities!$I$15,Defenities!$G$15,IF(N33=Defenities!$I$16,Defenities!$G$16,Defenities!$G$17))))))</f>
        <v>2</v>
      </c>
      <c r="P33" s="149">
        <f t="shared" si="0"/>
        <v>84</v>
      </c>
      <c r="Q33" s="108">
        <f>IF(P33="nvt","W",(IF(P33&lt;20,Defenities!$I$28,IF(P33&lt;75,Defenities!$I$29,IF(P33&lt;200,Defenities!$I$30,IF(P33&lt;400,Defenities!$I$31,Defenities!$I$32))))))</f>
        <v>3</v>
      </c>
      <c r="R33" s="79">
        <f t="shared" si="1"/>
        <v>3</v>
      </c>
      <c r="S33" s="80" t="str">
        <f>IF(H33="Ja", "nvt",IF(H33="Niet van toepassing", "nvt",IF(R33=Defenities!$I$32,Defenities!$K$32,IF(R33=Defenities!$I$31,Defenities!$K$31,IF(R33=Defenities!$I$30,Defenities!$K$30,IF(R33=Defenities!$I$29,Defenities!$K$29,IF(R33=Defenities!$I$28,Defenities!$K$28,"Wettelijke verplichting")))))))</f>
        <v>Maatregel vereist</v>
      </c>
      <c r="T33" s="109" t="s">
        <v>280</v>
      </c>
      <c r="U33" s="81" t="str">
        <f t="shared" si="8"/>
        <v>Passende maatregelen om de geluidsbelasting te beheersen worden ingevoerd. Daarbij wordt eerst naar technische oplossingen gezocht. Als die niet afdoende zijn, wordt goede gehoorbescherming aangeschaft. Zie ook: Informatiekaart gehoorbescherming.</v>
      </c>
      <c r="V33" s="82" t="s">
        <v>205</v>
      </c>
      <c r="W33" s="82"/>
      <c r="X33" s="83">
        <f>IF(S33="nvt", "-", IF(R33=Defenities!$I$33,WORKDAY('Basisgegevens RI&amp;E'!$C$14,Defenities!$M$28),IF(R33=Defenities!$I$32,WORKDAY('Basisgegevens RI&amp;E'!$C$14,Defenities!$M$32),IF(R33=Defenities!$I$31,WORKDAY('Basisgegevens RI&amp;E'!$C$14,Defenities!$M$31),IF(R33=Defenities!$I$30,WORKDAY('Basisgegevens RI&amp;E'!$C$14,Defenities!$M$30),IF(R33=Defenities!$I$29,WORKDAY('Basisgegevens RI&amp;E'!$C$14,Defenities!$M$29),WORKDAY('Basisgegevens RI&amp;E'!$C$14,Defenities!$M$28)))))))</f>
        <v>45231</v>
      </c>
      <c r="Y33" s="72"/>
      <c r="Z33" s="84"/>
    </row>
    <row r="34" spans="2:26" ht="143.25" hidden="1" thickTop="1" x14ac:dyDescent="0.25">
      <c r="B34" s="159">
        <v>21</v>
      </c>
      <c r="C34" s="72" t="s">
        <v>46</v>
      </c>
      <c r="D34" s="73" t="s">
        <v>217</v>
      </c>
      <c r="E34" s="74" t="s">
        <v>26</v>
      </c>
      <c r="F34" s="103" t="s">
        <v>259</v>
      </c>
      <c r="G34" s="63" t="s">
        <v>281</v>
      </c>
      <c r="H34" s="75" t="s">
        <v>14</v>
      </c>
      <c r="I34" s="76" t="s">
        <v>205</v>
      </c>
      <c r="J34" s="77" t="s">
        <v>103</v>
      </c>
      <c r="K34" s="146" t="str">
        <f>IF(J34="wettelijke verplichting", "", IF(J34=Defenities!$I$20,Defenities!$G$20,IF(J34=Defenities!$I$21,Defenities!$G$21,IF(J34=Defenities!$I$22,Defenities!$G$22,IF(J34=Defenities!$I$23,Defenities!$G$23,Defenities!$G$24)))))</f>
        <v/>
      </c>
      <c r="L34" s="78"/>
      <c r="M34" s="146"/>
      <c r="N34" s="78"/>
      <c r="O34" s="146"/>
      <c r="P34" s="146" t="str">
        <f t="shared" si="0"/>
        <v>nvt</v>
      </c>
      <c r="Q34" s="108" t="str">
        <f>IF(P34="nvt","W",(IF(P34&lt;20,Defenities!$I$28,IF(P34&lt;75,Defenities!$I$29,IF(P34&lt;200,Defenities!$I$30,IF(P34&lt;400,Defenities!$I$31,Defenities!$I$32))))))</f>
        <v>W</v>
      </c>
      <c r="R34" s="79" t="str">
        <f t="shared" si="1"/>
        <v>W</v>
      </c>
      <c r="S34" s="80" t="str">
        <f>IF(H34="Ja", "nvt",IF(H34="Niet van toepassing", "nvt",IF(R34=Defenities!$I$32,Defenities!$K$32,IF(R34=Defenities!$I$31,Defenities!$K$31,IF(R34=Defenities!$I$30,Defenities!$K$30,IF(R34=Defenities!$I$29,Defenities!$K$29,IF(R34=Defenities!$I$28,Defenities!$K$28,"Wettelijke verplichting")))))))</f>
        <v>Wettelijke verplichting</v>
      </c>
      <c r="T34" s="109"/>
      <c r="U34" s="81"/>
      <c r="V34" s="82"/>
      <c r="W34" s="82"/>
      <c r="X34" s="83">
        <f>IF(S34="nvt", "-", IF(R34=Defenities!$I$33,WORKDAY('Basisgegevens RI&amp;E'!$C$14,Defenities!$M$28),IF(R34=Defenities!$I$32,WORKDAY('Basisgegevens RI&amp;E'!$C$14,Defenities!$M$32),IF(R34=Defenities!$I$31,WORKDAY('Basisgegevens RI&amp;E'!$C$14,Defenities!$M$31),IF(R34=Defenities!$I$30,WORKDAY('Basisgegevens RI&amp;E'!$C$14,Defenities!$M$30),IF(R34=Defenities!$I$29,WORKDAY('Basisgegevens RI&amp;E'!$C$14,Defenities!$M$29),WORKDAY('Basisgegevens RI&amp;E'!$C$14,Defenities!$M$28)))))))</f>
        <v>45413</v>
      </c>
      <c r="Y34" s="72"/>
      <c r="Z34" s="84"/>
    </row>
    <row r="35" spans="2:26" ht="72" hidden="1" thickTop="1" x14ac:dyDescent="0.25">
      <c r="B35" s="159">
        <v>22</v>
      </c>
      <c r="C35" s="72" t="s">
        <v>46</v>
      </c>
      <c r="D35" s="73" t="s">
        <v>222</v>
      </c>
      <c r="E35" s="74" t="s">
        <v>27</v>
      </c>
      <c r="F35" s="103" t="s">
        <v>282</v>
      </c>
      <c r="G35" s="63" t="s">
        <v>216</v>
      </c>
      <c r="H35" s="75" t="s">
        <v>14</v>
      </c>
      <c r="I35" s="76" t="s">
        <v>20</v>
      </c>
      <c r="J35" s="77" t="s">
        <v>84</v>
      </c>
      <c r="K35" s="146">
        <f>IF(J35="wettelijke verplichting", "", IF(J35=Defenities!$I$20,Defenities!$G$20,IF(J35=Defenities!$I$21,Defenities!$G$21,IF(J35=Defenities!$I$22,Defenities!$G$22,IF(J35=Defenities!$I$23,Defenities!$G$23,Defenities!$G$24)))))</f>
        <v>1</v>
      </c>
      <c r="L35" s="78" t="s">
        <v>50</v>
      </c>
      <c r="M35" s="146">
        <f>IF(J35="wettelijke verplichting"," ",(IF(L35=Defenities!$I$3,Defenities!$G$3,IF(L35=Defenities!$I$4,Defenities!$G$4,IF(L35=Defenities!$I$5,Defenities!$G$5,IF(L35=Defenities!$I$6,Defenities!$G$6,IF(L35=Defenities!$I$7,Defenities!$G$7,IF(L35=Defenities!$I$8,Defenities!$G$8,Defenities!$G$9))))))))</f>
        <v>3</v>
      </c>
      <c r="N35" s="78" t="s">
        <v>92</v>
      </c>
      <c r="O35" s="146">
        <f>IF(J35="wettelijke verplichting", "",IF(N35=Defenities!$I$12,Defenities!$G$12,IF(N35=Defenities!$I$13,Defenities!$G$13,IF(N35=Defenities!$I$14,Defenities!$G$14,IF(N35=Defenities!$I$15,Defenities!$G$15,IF(N35=Defenities!$I$16,Defenities!$G$16,Defenities!$G$17))))))</f>
        <v>6</v>
      </c>
      <c r="P35" s="149">
        <f t="shared" si="0"/>
        <v>18</v>
      </c>
      <c r="Q35" s="108">
        <f>IF(P35="nvt","W",(IF(P35&lt;20,Defenities!$I$28,IF(P35&lt;75,Defenities!$I$29,IF(P35&lt;200,Defenities!$I$30,IF(P35&lt;400,Defenities!$I$31,Defenities!$I$32))))))</f>
        <v>1</v>
      </c>
      <c r="R35" s="79">
        <f t="shared" si="1"/>
        <v>1</v>
      </c>
      <c r="S35" s="80" t="str">
        <f>IF(H35="Ja", "nvt",IF(H35="Niet van toepassing", "nvt",IF(R35=Defenities!$I$32,Defenities!$K$32,IF(R35=Defenities!$I$31,Defenities!$K$31,IF(R35=Defenities!$I$30,Defenities!$K$30,IF(R35=Defenities!$I$29,Defenities!$K$29,IF(R35=Defenities!$I$28,Defenities!$K$28,"Wettelijke verplichting")))))))</f>
        <v>Een keer doen</v>
      </c>
      <c r="T35" s="109" t="s">
        <v>20</v>
      </c>
      <c r="U35" s="81" t="str">
        <f t="shared" ref="U35:U50" si="9" xml:space="preserve"> IF(S35="nvt", "",T35)</f>
        <v xml:space="preserve"> </v>
      </c>
      <c r="V35" s="82" t="s">
        <v>205</v>
      </c>
      <c r="W35" s="82"/>
      <c r="X35" s="83">
        <f>IF(S35="nvt", "-", IF(R35=Defenities!$I$33,WORKDAY('Basisgegevens RI&amp;E'!$C$14,Defenities!$M$28),IF(R35=Defenities!$I$32,WORKDAY('Basisgegevens RI&amp;E'!$C$14,Defenities!$M$32),IF(R35=Defenities!$I$31,WORKDAY('Basisgegevens RI&amp;E'!$C$14,Defenities!$M$31),IF(R35=Defenities!$I$30,WORKDAY('Basisgegevens RI&amp;E'!$C$14,Defenities!$M$30),IF(R35=Defenities!$I$29,WORKDAY('Basisgegevens RI&amp;E'!$C$14,Defenities!$M$29),WORKDAY('Basisgegevens RI&amp;E'!$C$14,Defenities!$M$28)))))))</f>
        <v>45413</v>
      </c>
      <c r="Y35" s="72"/>
      <c r="Z35" s="84"/>
    </row>
    <row r="36" spans="2:26" ht="271.5" hidden="1" thickTop="1" x14ac:dyDescent="0.25">
      <c r="B36" s="159">
        <v>23</v>
      </c>
      <c r="C36" s="72" t="s">
        <v>46</v>
      </c>
      <c r="D36" s="73" t="s">
        <v>223</v>
      </c>
      <c r="E36" s="74" t="s">
        <v>27</v>
      </c>
      <c r="F36" s="103" t="s">
        <v>249</v>
      </c>
      <c r="G36" s="63" t="s">
        <v>341</v>
      </c>
      <c r="H36" s="75" t="s">
        <v>14</v>
      </c>
      <c r="I36" s="76" t="s">
        <v>20</v>
      </c>
      <c r="J36" s="77" t="s">
        <v>86</v>
      </c>
      <c r="K36" s="146">
        <f>IF(J36="wettelijke verplichting", "", IF(J36=Defenities!$I$20,Defenities!$G$20,IF(J36=Defenities!$I$21,Defenities!$G$21,IF(J36=Defenities!$I$22,Defenities!$G$22,IF(J36=Defenities!$I$23,Defenities!$G$23,Defenities!$G$24)))))</f>
        <v>7</v>
      </c>
      <c r="L36" s="78" t="s">
        <v>78</v>
      </c>
      <c r="M36" s="146">
        <f>IF(J36="wettelijke verplichting"," ",(IF(L36=Defenities!$I$3,Defenities!$G$3,IF(L36=Defenities!$I$4,Defenities!$G$4,IF(L36=Defenities!$I$5,Defenities!$G$5,IF(L36=Defenities!$I$6,Defenities!$G$6,IF(L36=Defenities!$I$7,Defenities!$G$7,IF(L36=Defenities!$I$8,Defenities!$G$8,Defenities!$G$9))))))))</f>
        <v>0.5</v>
      </c>
      <c r="N36" s="78" t="s">
        <v>53</v>
      </c>
      <c r="O36" s="146">
        <f>IF(J36="wettelijke verplichting", "",IF(N36=Defenities!$I$12,Defenities!$G$12,IF(N36=Defenities!$I$13,Defenities!$G$13,IF(N36=Defenities!$I$14,Defenities!$G$14,IF(N36=Defenities!$I$15,Defenities!$G$15,IF(N36=Defenities!$I$16,Defenities!$G$16,Defenities!$G$17))))))</f>
        <v>10</v>
      </c>
      <c r="P36" s="149">
        <f t="shared" si="0"/>
        <v>35</v>
      </c>
      <c r="Q36" s="108">
        <f>IF(P36="nvt","W",(IF(P36&lt;20,Defenities!$I$28,IF(P36&lt;75,Defenities!$I$29,IF(P36&lt;200,Defenities!$I$30,IF(P36&lt;400,Defenities!$I$31,Defenities!$I$32))))))</f>
        <v>2</v>
      </c>
      <c r="R36" s="79">
        <f t="shared" si="1"/>
        <v>2</v>
      </c>
      <c r="S36" s="80" t="str">
        <f>IF(H36="Ja", "nvt",IF(H36="Niet van toepassing", "nvt",IF(R36=Defenities!$I$32,Defenities!$K$32,IF(R36=Defenities!$I$31,Defenities!$K$31,IF(R36=Defenities!$I$30,Defenities!$K$30,IF(R36=Defenities!$I$29,Defenities!$K$29,IF(R36=Defenities!$I$28,Defenities!$K$28,"Wettelijke verplichting")))))))</f>
        <v>Aandacht</v>
      </c>
      <c r="T36" s="109" t="s">
        <v>20</v>
      </c>
      <c r="U36" s="81" t="str">
        <f t="shared" si="9"/>
        <v xml:space="preserve"> </v>
      </c>
      <c r="V36" s="82" t="s">
        <v>205</v>
      </c>
      <c r="W36" s="82"/>
      <c r="X36" s="83">
        <f>IF(S36="nvt", "-", IF(R36=Defenities!$I$33,WORKDAY('Basisgegevens RI&amp;E'!$C$14,Defenities!$M$28),IF(R36=Defenities!$I$32,WORKDAY('Basisgegevens RI&amp;E'!$C$14,Defenities!$M$32),IF(R36=Defenities!$I$31,WORKDAY('Basisgegevens RI&amp;E'!$C$14,Defenities!$M$31),IF(R36=Defenities!$I$30,WORKDAY('Basisgegevens RI&amp;E'!$C$14,Defenities!$M$30),IF(R36=Defenities!$I$29,WORKDAY('Basisgegevens RI&amp;E'!$C$14,Defenities!$M$29),WORKDAY('Basisgegevens RI&amp;E'!$C$14,Defenities!$M$28)))))))</f>
        <v>45413</v>
      </c>
      <c r="Y36" s="72"/>
      <c r="Z36" s="84"/>
    </row>
    <row r="37" spans="2:26" ht="214.5" hidden="1" thickTop="1" x14ac:dyDescent="0.25">
      <c r="B37" s="159">
        <v>24</v>
      </c>
      <c r="C37" s="72" t="s">
        <v>46</v>
      </c>
      <c r="D37" s="73" t="s">
        <v>224</v>
      </c>
      <c r="E37" s="74" t="s">
        <v>27</v>
      </c>
      <c r="F37" s="104" t="s">
        <v>206</v>
      </c>
      <c r="G37" s="63" t="s">
        <v>342</v>
      </c>
      <c r="H37" s="75" t="s">
        <v>14</v>
      </c>
      <c r="I37" s="76" t="s">
        <v>20</v>
      </c>
      <c r="J37" s="77" t="s">
        <v>84</v>
      </c>
      <c r="K37" s="146">
        <f>IF(J37="wettelijke verplichting", "", IF(J37=Defenities!$I$20,Defenities!$G$20,IF(J37=Defenities!$I$21,Defenities!$G$21,IF(J37=Defenities!$I$22,Defenities!$G$22,IF(J37=Defenities!$I$23,Defenities!$G$23,Defenities!$G$24)))))</f>
        <v>1</v>
      </c>
      <c r="L37" s="78" t="s">
        <v>50</v>
      </c>
      <c r="M37" s="146">
        <f>IF(J37="wettelijke verplichting"," ",(IF(L37=Defenities!$I$3,Defenities!$G$3,IF(L37=Defenities!$I$4,Defenities!$G$4,IF(L37=Defenities!$I$5,Defenities!$G$5,IF(L37=Defenities!$I$6,Defenities!$G$6,IF(L37=Defenities!$I$7,Defenities!$G$7,IF(L37=Defenities!$I$8,Defenities!$G$8,Defenities!$G$9))))))))</f>
        <v>3</v>
      </c>
      <c r="N37" s="78" t="s">
        <v>92</v>
      </c>
      <c r="O37" s="146">
        <f>IF(J37="wettelijke verplichting", "",IF(N37=Defenities!$I$12,Defenities!$G$12,IF(N37=Defenities!$I$13,Defenities!$G$13,IF(N37=Defenities!$I$14,Defenities!$G$14,IF(N37=Defenities!$I$15,Defenities!$G$15,IF(N37=Defenities!$I$16,Defenities!$G$16,Defenities!$G$17))))))</f>
        <v>6</v>
      </c>
      <c r="P37" s="149">
        <f t="shared" si="0"/>
        <v>18</v>
      </c>
      <c r="Q37" s="108">
        <f>IF(P37="nvt","W",(IF(P37&lt;20,Defenities!$I$28,IF(P37&lt;75,Defenities!$I$29,IF(P37&lt;200,Defenities!$I$30,IF(P37&lt;400,Defenities!$I$31,Defenities!$I$32))))))</f>
        <v>1</v>
      </c>
      <c r="R37" s="79">
        <f t="shared" si="1"/>
        <v>1</v>
      </c>
      <c r="S37" s="80" t="str">
        <f>IF(H37="Ja", "nvt",IF(H37="Niet van toepassing", "nvt",IF(R37=Defenities!$I$32,Defenities!$K$32,IF(R37=Defenities!$I$31,Defenities!$K$31,IF(R37=Defenities!$I$30,Defenities!$K$30,IF(R37=Defenities!$I$29,Defenities!$K$29,IF(R37=Defenities!$I$28,Defenities!$K$28,"Wettelijke verplichting")))))))</f>
        <v>Een keer doen</v>
      </c>
      <c r="T37" s="109" t="s">
        <v>444</v>
      </c>
      <c r="U37" s="81" t="str">
        <f xml:space="preserve"> IF(S37="nvt", "",T37)</f>
        <v>Onderzoek naar de oorzaak van een onbehagelijk binnenklimaat. Daarbij worden in ieder geval de volgende mogelijke oorzaken onderzocht:
• onvoldoende ventilatie;
• slechte beheersing binnentemperatuur;
• tocht.</v>
      </c>
      <c r="V37" s="82" t="s">
        <v>205</v>
      </c>
      <c r="W37" s="82"/>
      <c r="X37" s="83">
        <f>IF(S37="nvt", "-", IF(R37=Defenities!$I$33,WORKDAY('Basisgegevens RI&amp;E'!$C$14,Defenities!$M$28),IF(R37=Defenities!$I$32,WORKDAY('Basisgegevens RI&amp;E'!$C$14,Defenities!$M$32),IF(R37=Defenities!$I$31,WORKDAY('Basisgegevens RI&amp;E'!$C$14,Defenities!$M$31),IF(R37=Defenities!$I$30,WORKDAY('Basisgegevens RI&amp;E'!$C$14,Defenities!$M$30),IF(R37=Defenities!$I$29,WORKDAY('Basisgegevens RI&amp;E'!$C$14,Defenities!$M$29),WORKDAY('Basisgegevens RI&amp;E'!$C$14,Defenities!$M$28)))))))</f>
        <v>45413</v>
      </c>
      <c r="Y37" s="72"/>
      <c r="Z37" s="84"/>
    </row>
    <row r="38" spans="2:26" ht="114.75" hidden="1" thickTop="1" x14ac:dyDescent="0.25">
      <c r="B38" s="159">
        <v>25</v>
      </c>
      <c r="C38" s="72" t="s">
        <v>46</v>
      </c>
      <c r="D38" s="73" t="s">
        <v>343</v>
      </c>
      <c r="E38" s="74" t="s">
        <v>19</v>
      </c>
      <c r="F38" s="104" t="s">
        <v>344</v>
      </c>
      <c r="G38" s="30" t="s">
        <v>346</v>
      </c>
      <c r="H38" s="75" t="s">
        <v>14</v>
      </c>
      <c r="I38" s="76"/>
      <c r="J38" s="77" t="s">
        <v>103</v>
      </c>
      <c r="K38" s="146" t="str">
        <f>IF(J38="wettelijke verplichting", "", IF(J38=Defenities!$I$20,Defenities!$G$20,IF(J38=Defenities!$I$21,Defenities!$G$21,IF(J38=Defenities!$I$22,Defenities!$G$22,IF(J38=Defenities!$I$23,Defenities!$G$23,Defenities!$G$24)))))</f>
        <v/>
      </c>
      <c r="L38" s="78" t="s">
        <v>50</v>
      </c>
      <c r="M38" s="146" t="str">
        <f>IF(J38="wettelijke verplichting"," ",(IF(L38=Defenities!$I$3,Defenities!$G$3,IF(L38=Defenities!$I$4,Defenities!$G$4,IF(L38=Defenities!$I$5,Defenities!$G$5,IF(L38=Defenities!$I$6,Defenities!$G$6,IF(L38=Defenities!$I$7,Defenities!$G$7,IF(L38=Defenities!$I$8,Defenities!$G$8,Defenities!$G$9))))))))</f>
        <v xml:space="preserve"> </v>
      </c>
      <c r="N38" s="78" t="s">
        <v>92</v>
      </c>
      <c r="O38" s="146" t="str">
        <f>IF(J38="wettelijke verplichting", "",IF(N38=Defenities!$I$12,Defenities!$G$12,IF(N38=Defenities!$I$13,Defenities!$G$13,IF(N38=Defenities!$I$14,Defenities!$G$14,IF(N38=Defenities!$I$15,Defenities!$G$15,IF(N38=Defenities!$I$16,Defenities!$G$16,Defenities!$G$17))))))</f>
        <v/>
      </c>
      <c r="P38" s="149" t="str">
        <f t="shared" ref="P38" si="10">IF(J38="wettelijke verplichting", "nvt", (K38*M38*O38))</f>
        <v>nvt</v>
      </c>
      <c r="Q38" s="108" t="str">
        <f>IF(P38="nvt","W",(IF(P38&lt;20,Defenities!$I$28,IF(P38&lt;75,Defenities!$I$29,IF(P38&lt;200,Defenities!$I$30,IF(P38&lt;400,Defenities!$I$31,Defenities!$I$32))))))</f>
        <v>W</v>
      </c>
      <c r="R38" s="79" t="str">
        <f t="shared" si="1"/>
        <v>W</v>
      </c>
      <c r="S38" s="80"/>
      <c r="T38" s="109" t="s">
        <v>345</v>
      </c>
      <c r="U38" s="81" t="str">
        <f t="shared" si="9"/>
        <v xml:space="preserve">Voorkom blootstelling aan dieseluitlaatgassen door: 
• Het niet stationair laten draaien van de auto in de garage.
• Aansluiten van de uitlaat op een afzuigsysteem of het gebruik van een opzetfilter.
</v>
      </c>
      <c r="V38" s="82"/>
      <c r="W38" s="82"/>
      <c r="X38" s="83">
        <f>IF(S38="nvt", "-", IF(R38=Defenities!$I$33,WORKDAY('Basisgegevens RI&amp;E'!$C$14,Defenities!$M$28),IF(R38=Defenities!$I$32,WORKDAY('Basisgegevens RI&amp;E'!$C$14,Defenities!$M$32),IF(R38=Defenities!$I$31,WORKDAY('Basisgegevens RI&amp;E'!$C$14,Defenities!$M$31),IF(R38=Defenities!$I$30,WORKDAY('Basisgegevens RI&amp;E'!$C$14,Defenities!$M$30),IF(R38=Defenities!$I$29,WORKDAY('Basisgegevens RI&amp;E'!$C$14,Defenities!$M$29),WORKDAY('Basisgegevens RI&amp;E'!$C$14,Defenities!$M$28)))))))</f>
        <v>45413</v>
      </c>
      <c r="Y38" s="72"/>
      <c r="Z38" s="84"/>
    </row>
    <row r="39" spans="2:26" ht="214.5" hidden="1" thickTop="1" x14ac:dyDescent="0.25">
      <c r="B39" s="159">
        <v>26</v>
      </c>
      <c r="C39" s="72" t="s">
        <v>46</v>
      </c>
      <c r="D39" s="73" t="s">
        <v>347</v>
      </c>
      <c r="E39" s="74" t="s">
        <v>41</v>
      </c>
      <c r="F39" s="103" t="s">
        <v>41</v>
      </c>
      <c r="G39" s="63" t="s">
        <v>445</v>
      </c>
      <c r="H39" s="75" t="s">
        <v>14</v>
      </c>
      <c r="I39" s="76" t="s">
        <v>20</v>
      </c>
      <c r="J39" s="77" t="s">
        <v>85</v>
      </c>
      <c r="K39" s="146">
        <f>IF(J39="wettelijke verplichting", "", IF(J39=Defenities!$I$20,Defenities!$G$20,IF(J39=Defenities!$I$21,Defenities!$G$21,IF(J39=Defenities!$I$22,Defenities!$G$22,IF(J39=Defenities!$I$23,Defenities!$G$23,Defenities!$G$24)))))</f>
        <v>3</v>
      </c>
      <c r="L39" s="78" t="s">
        <v>78</v>
      </c>
      <c r="M39" s="146">
        <f>IF(J39="wettelijke verplichting"," ",(IF(L39=Defenities!$I$3,Defenities!$G$3,IF(L39=Defenities!$I$4,Defenities!$G$4,IF(L39=Defenities!$I$5,Defenities!$G$5,IF(L39=Defenities!$I$6,Defenities!$G$6,IF(L39=Defenities!$I$7,Defenities!$G$7,IF(L39=Defenities!$I$8,Defenities!$G$8,Defenities!$G$9))))))))</f>
        <v>0.5</v>
      </c>
      <c r="N39" s="78" t="s">
        <v>89</v>
      </c>
      <c r="O39" s="146">
        <f>IF(J39="wettelijke verplichting", "",IF(N39=Defenities!$I$12,Defenities!$G$12,IF(N39=Defenities!$I$13,Defenities!$G$13,IF(N39=Defenities!$I$14,Defenities!$G$14,IF(N39=Defenities!$I$15,Defenities!$G$15,IF(N39=Defenities!$I$16,Defenities!$G$16,Defenities!$G$17))))))</f>
        <v>1</v>
      </c>
      <c r="P39" s="149">
        <f t="shared" si="0"/>
        <v>1.5</v>
      </c>
      <c r="Q39" s="108">
        <f>IF(P39="nvt","W",(IF(P39&lt;20,Defenities!$I$28,IF(P39&lt;75,Defenities!$I$29,IF(P39&lt;200,Defenities!$I$30,IF(P39&lt;400,Defenities!$I$31,Defenities!$I$32))))))</f>
        <v>1</v>
      </c>
      <c r="R39" s="79">
        <f t="shared" si="1"/>
        <v>1</v>
      </c>
      <c r="S39" s="80" t="str">
        <f>IF(H39="Ja", "nvt",IF(H39="Niet van toepassing", "nvt",IF(R39=Defenities!$I$32,Defenities!$K$32,IF(R39=Defenities!$I$31,Defenities!$K$31,IF(R39=Defenities!$I$30,Defenities!$K$30,IF(R39=Defenities!$I$29,Defenities!$K$29,IF(R39=Defenities!$I$28,Defenities!$K$28,"Wettelijke verplichting")))))))</f>
        <v>Een keer doen</v>
      </c>
      <c r="T39" s="109" t="s">
        <v>20</v>
      </c>
      <c r="U39" s="81" t="str">
        <f t="shared" si="9"/>
        <v xml:space="preserve"> </v>
      </c>
      <c r="V39" s="82" t="s">
        <v>205</v>
      </c>
      <c r="W39" s="82"/>
      <c r="X39" s="83">
        <f>IF(S39="nvt", "-", IF(R39=Defenities!$I$33,WORKDAY('Basisgegevens RI&amp;E'!$C$14,Defenities!$M$28),IF(R39=Defenities!$I$32,WORKDAY('Basisgegevens RI&amp;E'!$C$14,Defenities!$M$32),IF(R39=Defenities!$I$31,WORKDAY('Basisgegevens RI&amp;E'!$C$14,Defenities!$M$31),IF(R39=Defenities!$I$30,WORKDAY('Basisgegevens RI&amp;E'!$C$14,Defenities!$M$30),IF(R39=Defenities!$I$29,WORKDAY('Basisgegevens RI&amp;E'!$C$14,Defenities!$M$29),WORKDAY('Basisgegevens RI&amp;E'!$C$14,Defenities!$M$28)))))))</f>
        <v>45413</v>
      </c>
      <c r="Y39" s="72"/>
      <c r="Z39" s="84"/>
    </row>
    <row r="40" spans="2:26" ht="57.75" hidden="1" thickTop="1" x14ac:dyDescent="0.25">
      <c r="B40" s="159">
        <v>27</v>
      </c>
      <c r="C40" s="72" t="s">
        <v>393</v>
      </c>
      <c r="D40" s="73" t="s">
        <v>349</v>
      </c>
      <c r="E40" s="74" t="s">
        <v>42</v>
      </c>
      <c r="F40" s="103" t="s">
        <v>326</v>
      </c>
      <c r="G40" s="63" t="s">
        <v>327</v>
      </c>
      <c r="H40" s="75" t="s">
        <v>14</v>
      </c>
      <c r="I40" s="76"/>
      <c r="J40" s="77" t="s">
        <v>85</v>
      </c>
      <c r="K40" s="146">
        <v>3</v>
      </c>
      <c r="L40" s="78" t="s">
        <v>51</v>
      </c>
      <c r="M40" s="146">
        <v>6</v>
      </c>
      <c r="N40" s="78" t="s">
        <v>92</v>
      </c>
      <c r="O40" s="146">
        <v>6</v>
      </c>
      <c r="P40" s="149">
        <v>108</v>
      </c>
      <c r="Q40" s="108">
        <v>3</v>
      </c>
      <c r="R40" s="79">
        <f t="shared" si="1"/>
        <v>3</v>
      </c>
      <c r="S40" s="80" t="str">
        <f>IF(H40="Ja", "nvt",IF(H40="Niet van toepassing", "nvt",IF(R40=Defenities!$I$32,Defenities!$K$32,IF(R40=Defenities!$I$31,Defenities!$K$31,IF(R40=Defenities!$I$30,Defenities!$K$30,IF(R40=Defenities!$I$29,Defenities!$K$29,IF(R40=Defenities!$I$28,Defenities!$K$28,"Wettelijke verplichting")))))))</f>
        <v>Maatregel vereist</v>
      </c>
      <c r="T40" s="109"/>
      <c r="U40" s="81"/>
      <c r="V40" s="82"/>
      <c r="W40" s="82"/>
      <c r="X40" s="83">
        <f>IF(S40="nvt", "-", IF(R40=Defenities!$I$33,WORKDAY('Basisgegevens RI&amp;E'!$C$14,Defenities!$M$28),IF(R40=Defenities!$I$32,WORKDAY('Basisgegevens RI&amp;E'!$C$14,Defenities!$M$32),IF(R40=Defenities!$I$31,WORKDAY('Basisgegevens RI&amp;E'!$C$14,Defenities!$M$31),IF(R40=Defenities!$I$30,WORKDAY('Basisgegevens RI&amp;E'!$C$14,Defenities!$M$30),IF(R40=Defenities!$I$29,WORKDAY('Basisgegevens RI&amp;E'!$C$14,Defenities!$M$29),WORKDAY('Basisgegevens RI&amp;E'!$C$14,Defenities!$M$28)))))))</f>
        <v>45231</v>
      </c>
      <c r="Y40" s="72"/>
      <c r="Z40" s="84"/>
    </row>
    <row r="41" spans="2:26" ht="100.5" hidden="1" thickTop="1" x14ac:dyDescent="0.25">
      <c r="B41" s="159">
        <v>28</v>
      </c>
      <c r="C41" s="72" t="s">
        <v>393</v>
      </c>
      <c r="D41" s="73" t="s">
        <v>348</v>
      </c>
      <c r="E41" s="74" t="s">
        <v>42</v>
      </c>
      <c r="F41" s="103" t="s">
        <v>328</v>
      </c>
      <c r="G41" s="63" t="s">
        <v>329</v>
      </c>
      <c r="H41" s="75"/>
      <c r="I41" s="76"/>
      <c r="J41" s="77" t="s">
        <v>85</v>
      </c>
      <c r="K41" s="146">
        <v>3</v>
      </c>
      <c r="L41" s="78" t="s">
        <v>51</v>
      </c>
      <c r="M41" s="146">
        <v>6</v>
      </c>
      <c r="N41" s="78" t="s">
        <v>92</v>
      </c>
      <c r="O41" s="146">
        <v>6</v>
      </c>
      <c r="P41" s="149">
        <v>108</v>
      </c>
      <c r="Q41" s="108">
        <v>3</v>
      </c>
      <c r="R41" s="79">
        <f t="shared" ref="R41:R46" si="11">Q41</f>
        <v>3</v>
      </c>
      <c r="S41" s="80" t="str">
        <f>IF(H41="Ja", "nvt",IF(H41="Niet van toepassing", "nvt",IF(R41=Defenities!$I$32,Defenities!$K$32,IF(R41=Defenities!$I$31,Defenities!$K$31,IF(R41=Defenities!$I$30,Defenities!$K$30,IF(R41=Defenities!$I$29,Defenities!$K$29,IF(R41=Defenities!$I$28,Defenities!$K$28,"Wettelijke verplichting")))))))</f>
        <v>Maatregel vereist</v>
      </c>
      <c r="T41" s="109"/>
      <c r="U41" s="81"/>
      <c r="V41" s="82"/>
      <c r="W41" s="82"/>
      <c r="X41" s="83">
        <f>IF(S41="nvt", "-", IF(R41=Defenities!$I$33,WORKDAY('Basisgegevens RI&amp;E'!$C$14,Defenities!$M$28),IF(R41=Defenities!$I$32,WORKDAY('Basisgegevens RI&amp;E'!$C$14,Defenities!$M$32),IF(R41=Defenities!$I$31,WORKDAY('Basisgegevens RI&amp;E'!$C$14,Defenities!$M$31),IF(R41=Defenities!$I$30,WORKDAY('Basisgegevens RI&amp;E'!$C$14,Defenities!$M$30),IF(R41=Defenities!$I$29,WORKDAY('Basisgegevens RI&amp;E'!$C$14,Defenities!$M$29),WORKDAY('Basisgegevens RI&amp;E'!$C$14,Defenities!$M$28)))))))</f>
        <v>45231</v>
      </c>
      <c r="Y41" s="72"/>
      <c r="Z41" s="84"/>
    </row>
    <row r="42" spans="2:26" ht="57.75" hidden="1" thickTop="1" x14ac:dyDescent="0.25">
      <c r="B42" s="159">
        <v>29</v>
      </c>
      <c r="C42" s="72" t="s">
        <v>393</v>
      </c>
      <c r="D42" s="73" t="s">
        <v>350</v>
      </c>
      <c r="E42" s="74" t="s">
        <v>42</v>
      </c>
      <c r="F42" s="103" t="s">
        <v>330</v>
      </c>
      <c r="G42" s="63" t="s">
        <v>335</v>
      </c>
      <c r="H42" s="75"/>
      <c r="I42" s="76"/>
      <c r="J42" s="77" t="s">
        <v>85</v>
      </c>
      <c r="K42" s="146">
        <v>3</v>
      </c>
      <c r="L42" s="78" t="s">
        <v>51</v>
      </c>
      <c r="M42" s="146">
        <v>6</v>
      </c>
      <c r="N42" s="78" t="s">
        <v>92</v>
      </c>
      <c r="O42" s="146">
        <v>6</v>
      </c>
      <c r="P42" s="149">
        <v>108</v>
      </c>
      <c r="Q42" s="108">
        <v>3</v>
      </c>
      <c r="R42" s="79">
        <f t="shared" si="11"/>
        <v>3</v>
      </c>
      <c r="S42" s="80" t="str">
        <f>IF(H42="Ja", "nvt",IF(H42="Niet van toepassing", "nvt",IF(R42=Defenities!$I$32,Defenities!$K$32,IF(R42=Defenities!$I$31,Defenities!$K$31,IF(R42=Defenities!$I$30,Defenities!$K$30,IF(R42=Defenities!$I$29,Defenities!$K$29,IF(R42=Defenities!$I$28,Defenities!$K$28,"Wettelijke verplichting")))))))</f>
        <v>Maatregel vereist</v>
      </c>
      <c r="T42" s="109"/>
      <c r="U42" s="81"/>
      <c r="V42" s="82"/>
      <c r="W42" s="82"/>
      <c r="X42" s="83">
        <f>IF(S42="nvt", "-", IF(R42=Defenities!$I$33,WORKDAY('Basisgegevens RI&amp;E'!$C$14,Defenities!$M$28),IF(R42=Defenities!$I$32,WORKDAY('Basisgegevens RI&amp;E'!$C$14,Defenities!$M$32),IF(R42=Defenities!$I$31,WORKDAY('Basisgegevens RI&amp;E'!$C$14,Defenities!$M$31),IF(R42=Defenities!$I$30,WORKDAY('Basisgegevens RI&amp;E'!$C$14,Defenities!$M$30),IF(R42=Defenities!$I$29,WORKDAY('Basisgegevens RI&amp;E'!$C$14,Defenities!$M$29),WORKDAY('Basisgegevens RI&amp;E'!$C$14,Defenities!$M$28)))))))</f>
        <v>45231</v>
      </c>
      <c r="Y42" s="72"/>
      <c r="Z42" s="84"/>
    </row>
    <row r="43" spans="2:26" ht="57.75" hidden="1" thickTop="1" x14ac:dyDescent="0.25">
      <c r="B43" s="159">
        <v>30</v>
      </c>
      <c r="C43" s="72" t="s">
        <v>393</v>
      </c>
      <c r="D43" s="73" t="s">
        <v>351</v>
      </c>
      <c r="E43" s="74" t="s">
        <v>307</v>
      </c>
      <c r="F43" s="103" t="s">
        <v>331</v>
      </c>
      <c r="G43" s="63" t="s">
        <v>446</v>
      </c>
      <c r="H43" s="75"/>
      <c r="I43" s="76"/>
      <c r="J43" s="77" t="s">
        <v>85</v>
      </c>
      <c r="K43" s="146">
        <v>3</v>
      </c>
      <c r="L43" s="78" t="s">
        <v>51</v>
      </c>
      <c r="M43" s="146">
        <v>6</v>
      </c>
      <c r="N43" s="78" t="s">
        <v>92</v>
      </c>
      <c r="O43" s="146">
        <v>6</v>
      </c>
      <c r="P43" s="149">
        <v>108</v>
      </c>
      <c r="Q43" s="108">
        <v>3</v>
      </c>
      <c r="R43" s="79">
        <f t="shared" si="11"/>
        <v>3</v>
      </c>
      <c r="S43" s="80" t="str">
        <f>IF(H43="Ja", "nvt",IF(H43="Niet van toepassing", "nvt",IF(R43=Defenities!$I$32,Defenities!$K$32,IF(R43=Defenities!$I$31,Defenities!$K$31,IF(R43=Defenities!$I$30,Defenities!$K$30,IF(R43=Defenities!$I$29,Defenities!$K$29,IF(R43=Defenities!$I$28,Defenities!$K$28,"Wettelijke verplichting")))))))</f>
        <v>Maatregel vereist</v>
      </c>
      <c r="T43" s="109"/>
      <c r="U43" s="81"/>
      <c r="V43" s="82"/>
      <c r="W43" s="82"/>
      <c r="X43" s="83">
        <f>IF(S43="nvt", "-", IF(R43=Defenities!$I$33,WORKDAY('Basisgegevens RI&amp;E'!$C$14,Defenities!$M$28),IF(R43=Defenities!$I$32,WORKDAY('Basisgegevens RI&amp;E'!$C$14,Defenities!$M$32),IF(R43=Defenities!$I$31,WORKDAY('Basisgegevens RI&amp;E'!$C$14,Defenities!$M$31),IF(R43=Defenities!$I$30,WORKDAY('Basisgegevens RI&amp;E'!$C$14,Defenities!$M$30),IF(R43=Defenities!$I$29,WORKDAY('Basisgegevens RI&amp;E'!$C$14,Defenities!$M$29),WORKDAY('Basisgegevens RI&amp;E'!$C$14,Defenities!$M$28)))))))</f>
        <v>45231</v>
      </c>
      <c r="Y43" s="72"/>
      <c r="Z43" s="84"/>
    </row>
    <row r="44" spans="2:26" ht="114.75" hidden="1" thickTop="1" x14ac:dyDescent="0.25">
      <c r="B44" s="159">
        <v>31</v>
      </c>
      <c r="C44" s="72" t="s">
        <v>393</v>
      </c>
      <c r="D44" s="73" t="s">
        <v>352</v>
      </c>
      <c r="E44" s="74" t="s">
        <v>19</v>
      </c>
      <c r="F44" s="103" t="s">
        <v>332</v>
      </c>
      <c r="G44" s="63" t="s">
        <v>447</v>
      </c>
      <c r="H44" s="75"/>
      <c r="I44" s="76"/>
      <c r="J44" s="77" t="s">
        <v>85</v>
      </c>
      <c r="K44" s="146">
        <v>3</v>
      </c>
      <c r="L44" s="78" t="s">
        <v>51</v>
      </c>
      <c r="M44" s="146">
        <v>6</v>
      </c>
      <c r="N44" s="78" t="s">
        <v>92</v>
      </c>
      <c r="O44" s="146">
        <v>6</v>
      </c>
      <c r="P44" s="149">
        <v>108</v>
      </c>
      <c r="Q44" s="108">
        <v>3</v>
      </c>
      <c r="R44" s="79">
        <f t="shared" si="11"/>
        <v>3</v>
      </c>
      <c r="S44" s="80" t="str">
        <f>IF(H44="Ja", "nvt",IF(H44="Niet van toepassing", "nvt",IF(R44=Defenities!$I$32,Defenities!$K$32,IF(R44=Defenities!$I$31,Defenities!$K$31,IF(R44=Defenities!$I$30,Defenities!$K$30,IF(R44=Defenities!$I$29,Defenities!$K$29,IF(R44=Defenities!$I$28,Defenities!$K$28,"Wettelijke verplichting")))))))</f>
        <v>Maatregel vereist</v>
      </c>
      <c r="T44" s="109"/>
      <c r="U44" s="81"/>
      <c r="V44" s="82"/>
      <c r="W44" s="82"/>
      <c r="X44" s="83">
        <f>IF(S44="nvt", "-", IF(R44=Defenities!$I$33,WORKDAY('Basisgegevens RI&amp;E'!$C$14,Defenities!$M$28),IF(R44=Defenities!$I$32,WORKDAY('Basisgegevens RI&amp;E'!$C$14,Defenities!$M$32),IF(R44=Defenities!$I$31,WORKDAY('Basisgegevens RI&amp;E'!$C$14,Defenities!$M$31),IF(R44=Defenities!$I$30,WORKDAY('Basisgegevens RI&amp;E'!$C$14,Defenities!$M$30),IF(R44=Defenities!$I$29,WORKDAY('Basisgegevens RI&amp;E'!$C$14,Defenities!$M$29),WORKDAY('Basisgegevens RI&amp;E'!$C$14,Defenities!$M$28)))))))</f>
        <v>45231</v>
      </c>
      <c r="Y44" s="72"/>
      <c r="Z44" s="84"/>
    </row>
    <row r="45" spans="2:26" ht="57.75" hidden="1" thickTop="1" x14ac:dyDescent="0.25">
      <c r="B45" s="159">
        <v>32</v>
      </c>
      <c r="C45" s="72" t="s">
        <v>393</v>
      </c>
      <c r="D45" s="73" t="s">
        <v>353</v>
      </c>
      <c r="E45" s="74" t="s">
        <v>19</v>
      </c>
      <c r="F45" s="103" t="s">
        <v>333</v>
      </c>
      <c r="G45" s="63" t="s">
        <v>336</v>
      </c>
      <c r="H45" s="75"/>
      <c r="I45" s="76"/>
      <c r="J45" s="77" t="s">
        <v>85</v>
      </c>
      <c r="K45" s="146">
        <v>3</v>
      </c>
      <c r="L45" s="78" t="s">
        <v>51</v>
      </c>
      <c r="M45" s="146">
        <v>6</v>
      </c>
      <c r="N45" s="78" t="s">
        <v>92</v>
      </c>
      <c r="O45" s="146">
        <v>6</v>
      </c>
      <c r="P45" s="149">
        <v>108</v>
      </c>
      <c r="Q45" s="108">
        <v>3</v>
      </c>
      <c r="R45" s="79">
        <f t="shared" si="11"/>
        <v>3</v>
      </c>
      <c r="S45" s="80" t="str">
        <f>IF(H45="Ja", "nvt",IF(H45="Niet van toepassing", "nvt",IF(R45=Defenities!$I$32,Defenities!$K$32,IF(R45=Defenities!$I$31,Defenities!$K$31,IF(R45=Defenities!$I$30,Defenities!$K$30,IF(R45=Defenities!$I$29,Defenities!$K$29,IF(R45=Defenities!$I$28,Defenities!$K$28,"Wettelijke verplichting")))))))</f>
        <v>Maatregel vereist</v>
      </c>
      <c r="T45" s="109"/>
      <c r="U45" s="81"/>
      <c r="V45" s="82"/>
      <c r="W45" s="82"/>
      <c r="X45" s="83">
        <f>IF(S45="nvt", "-", IF(R45=Defenities!$I$33,WORKDAY('Basisgegevens RI&amp;E'!$C$14,Defenities!$M$28),IF(R45=Defenities!$I$32,WORKDAY('Basisgegevens RI&amp;E'!$C$14,Defenities!$M$32),IF(R45=Defenities!$I$31,WORKDAY('Basisgegevens RI&amp;E'!$C$14,Defenities!$M$31),IF(R45=Defenities!$I$30,WORKDAY('Basisgegevens RI&amp;E'!$C$14,Defenities!$M$30),IF(R45=Defenities!$I$29,WORKDAY('Basisgegevens RI&amp;E'!$C$14,Defenities!$M$29),WORKDAY('Basisgegevens RI&amp;E'!$C$14,Defenities!$M$28)))))))</f>
        <v>45231</v>
      </c>
      <c r="Y45" s="72"/>
      <c r="Z45" s="84"/>
    </row>
    <row r="46" spans="2:26" ht="100.5" hidden="1" thickTop="1" x14ac:dyDescent="0.25">
      <c r="B46" s="159">
        <v>33</v>
      </c>
      <c r="C46" s="72" t="s">
        <v>393</v>
      </c>
      <c r="D46" s="73" t="s">
        <v>354</v>
      </c>
      <c r="E46" s="74" t="s">
        <v>19</v>
      </c>
      <c r="F46" s="103" t="s">
        <v>334</v>
      </c>
      <c r="G46" s="63" t="s">
        <v>448</v>
      </c>
      <c r="H46" s="75"/>
      <c r="I46" s="76"/>
      <c r="J46" s="77" t="s">
        <v>85</v>
      </c>
      <c r="K46" s="146">
        <v>3</v>
      </c>
      <c r="L46" s="78" t="s">
        <v>51</v>
      </c>
      <c r="M46" s="146">
        <v>6</v>
      </c>
      <c r="N46" s="78" t="s">
        <v>92</v>
      </c>
      <c r="O46" s="146">
        <v>6</v>
      </c>
      <c r="P46" s="149">
        <v>108</v>
      </c>
      <c r="Q46" s="108">
        <v>3</v>
      </c>
      <c r="R46" s="79">
        <f t="shared" si="11"/>
        <v>3</v>
      </c>
      <c r="S46" s="80" t="str">
        <f>IF(H46="Ja", "nvt",IF(H46="Niet van toepassing", "nvt",IF(R46=Defenities!$I$32,Defenities!$K$32,IF(R46=Defenities!$I$31,Defenities!$K$31,IF(R46=Defenities!$I$30,Defenities!$K$30,IF(R46=Defenities!$I$29,Defenities!$K$29,IF(R46=Defenities!$I$28,Defenities!$K$28,"Wettelijke verplichting")))))))</f>
        <v>Maatregel vereist</v>
      </c>
      <c r="T46" s="109"/>
      <c r="U46" s="81"/>
      <c r="V46" s="82"/>
      <c r="W46" s="82"/>
      <c r="X46" s="83">
        <f>IF(S46="nvt", "-", IF(R46=Defenities!$I$33,WORKDAY('Basisgegevens RI&amp;E'!$C$14,Defenities!$M$28),IF(R46=Defenities!$I$32,WORKDAY('Basisgegevens RI&amp;E'!$C$14,Defenities!$M$32),IF(R46=Defenities!$I$31,WORKDAY('Basisgegevens RI&amp;E'!$C$14,Defenities!$M$31),IF(R46=Defenities!$I$30,WORKDAY('Basisgegevens RI&amp;E'!$C$14,Defenities!$M$30),IF(R46=Defenities!$I$29,WORKDAY('Basisgegevens RI&amp;E'!$C$14,Defenities!$M$29),WORKDAY('Basisgegevens RI&amp;E'!$C$14,Defenities!$M$28)))))))</f>
        <v>45231</v>
      </c>
      <c r="Y46" s="72"/>
      <c r="Z46" s="84"/>
    </row>
    <row r="47" spans="2:26" ht="57.75" hidden="1" thickTop="1" x14ac:dyDescent="0.25">
      <c r="B47" s="159">
        <v>34</v>
      </c>
      <c r="C47" s="72" t="s">
        <v>393</v>
      </c>
      <c r="D47" s="73" t="s">
        <v>395</v>
      </c>
      <c r="E47" s="74" t="s">
        <v>41</v>
      </c>
      <c r="F47" s="103" t="s">
        <v>41</v>
      </c>
      <c r="G47" s="63" t="s">
        <v>285</v>
      </c>
      <c r="H47" s="75" t="s">
        <v>14</v>
      </c>
      <c r="I47" s="76" t="s">
        <v>20</v>
      </c>
      <c r="J47" s="77" t="s">
        <v>84</v>
      </c>
      <c r="K47" s="146">
        <f>IF(J47="wettelijke verplichting", "", IF(J47=Defenities!$I$20,Defenities!$G$20,IF(J47=Defenities!$I$21,Defenities!$G$21,IF(J47=Defenities!$I$22,Defenities!$G$22,IF(J47=Defenities!$I$23,Defenities!$G$23,Defenities!$G$24)))))</f>
        <v>1</v>
      </c>
      <c r="L47" s="78" t="s">
        <v>52</v>
      </c>
      <c r="M47" s="146">
        <f>IF(J47="wettelijke verplichting"," ",(IF(L47=Defenities!$I$3,Defenities!$G$3,IF(L47=Defenities!$I$4,Defenities!$G$4,IF(L47=Defenities!$I$5,Defenities!$G$5,IF(L47=Defenities!$I$6,Defenities!$G$6,IF(L47=Defenities!$I$7,Defenities!$G$7,IF(L47=Defenities!$I$8,Defenities!$G$8,Defenities!$G$9))))))))</f>
        <v>10</v>
      </c>
      <c r="N47" s="78" t="s">
        <v>89</v>
      </c>
      <c r="O47" s="146">
        <f>IF(J47="wettelijke verplichting", "",IF(N47=Defenities!$I$12,Defenities!$G$12,IF(N47=Defenities!$I$13,Defenities!$G$13,IF(N47=Defenities!$I$14,Defenities!$G$14,IF(N47=Defenities!$I$15,Defenities!$G$15,IF(N47=Defenities!$I$16,Defenities!$G$16,Defenities!$G$17))))))</f>
        <v>1</v>
      </c>
      <c r="P47" s="149">
        <f t="shared" ref="P47:P48" si="12">IF(J47="wettelijke verplichting", "nvt", (K47*M47*O47))</f>
        <v>10</v>
      </c>
      <c r="Q47" s="108">
        <f>IF(P47="nvt","W",(IF(P47&lt;20,Defenities!$I$28,IF(P47&lt;75,Defenities!$I$29,IF(P47&lt;200,Defenities!$I$30,IF(P47&lt;400,Defenities!$I$31,Defenities!$I$32))))))</f>
        <v>1</v>
      </c>
      <c r="R47" s="79"/>
      <c r="S47" s="80"/>
      <c r="T47" s="109"/>
      <c r="U47" s="81"/>
      <c r="V47" s="82"/>
      <c r="W47" s="82"/>
      <c r="X47" s="83">
        <f>IF(S47="nvt", "-", IF(R47=Defenities!$I$33,WORKDAY('Basisgegevens RI&amp;E'!$C$14,Defenities!$M$28),IF(R47=Defenities!$I$32,WORKDAY('Basisgegevens RI&amp;E'!$C$14,Defenities!$M$32),IF(R47=Defenities!$I$31,WORKDAY('Basisgegevens RI&amp;E'!$C$14,Defenities!$M$31),IF(R47=Defenities!$I$30,WORKDAY('Basisgegevens RI&amp;E'!$C$14,Defenities!$M$30),IF(R47=Defenities!$I$29,WORKDAY('Basisgegevens RI&amp;E'!$C$14,Defenities!$M$29),WORKDAY('Basisgegevens RI&amp;E'!$C$14,Defenities!$M$28)))))))</f>
        <v>45413</v>
      </c>
      <c r="Y47" s="72"/>
      <c r="Z47" s="84"/>
    </row>
    <row r="48" spans="2:26" ht="257.25" hidden="1" thickTop="1" x14ac:dyDescent="0.25">
      <c r="B48" s="159">
        <v>35</v>
      </c>
      <c r="C48" s="72" t="s">
        <v>18</v>
      </c>
      <c r="D48" s="73" t="s">
        <v>400</v>
      </c>
      <c r="E48" s="74" t="s">
        <v>16</v>
      </c>
      <c r="F48" s="103" t="s">
        <v>401</v>
      </c>
      <c r="G48" s="63" t="s">
        <v>488</v>
      </c>
      <c r="H48" s="75" t="s">
        <v>14</v>
      </c>
      <c r="I48" s="76" t="s">
        <v>20</v>
      </c>
      <c r="J48" s="77" t="s">
        <v>85</v>
      </c>
      <c r="K48" s="146">
        <f>IF(J48="wettelijke verplichting", "", IF(J48=Defenities!$I$20,Defenities!$G$20,IF(J48=Defenities!$I$21,Defenities!$G$21,IF(J48=Defenities!$I$22,Defenities!$G$22,IF(J48=Defenities!$I$23,Defenities!$G$23,Defenities!$G$24)))))</f>
        <v>3</v>
      </c>
      <c r="L48" s="78" t="s">
        <v>51</v>
      </c>
      <c r="M48" s="146">
        <f>IF(J48="wettelijke verplichting"," ",(IF(L48=Defenities!$I$3,Defenities!$G$3,IF(L48=Defenities!$I$4,Defenities!$G$4,IF(L48=Defenities!$I$5,Defenities!$G$5,IF(L48=Defenities!$I$6,Defenities!$G$6,IF(L48=Defenities!$I$7,Defenities!$G$7,IF(L48=Defenities!$I$8,Defenities!$G$8,Defenities!$G$9))))))))</f>
        <v>6</v>
      </c>
      <c r="N48" s="78" t="s">
        <v>92</v>
      </c>
      <c r="O48" s="146">
        <f>IF(J48="wettelijke verplichting", "",IF(N48=Defenities!$I$12,Defenities!$G$12,IF(N48=Defenities!$I$13,Defenities!$G$13,IF(N48=Defenities!$I$14,Defenities!$G$14,IF(N48=Defenities!$I$15,Defenities!$G$15,IF(N48=Defenities!$I$16,Defenities!$G$16,Defenities!$G$17))))))</f>
        <v>6</v>
      </c>
      <c r="P48" s="149">
        <f t="shared" si="12"/>
        <v>108</v>
      </c>
      <c r="Q48" s="108">
        <f>IF(P48="nvt","W",(IF(P48&lt;20,Defenities!$I$28,IF(P48&lt;75,Defenities!$I$29,IF(P48&lt;200,Defenities!$I$30,IF(P48&lt;400,Defenities!$I$31,Defenities!$I$32))))))</f>
        <v>3</v>
      </c>
      <c r="R48" s="79">
        <f t="shared" ref="R48" si="13">Q48</f>
        <v>3</v>
      </c>
      <c r="S48" s="80" t="str">
        <f>IF(H48="Ja", "nvt",IF(H48="Niet van toepassing", "nvt",IF(R48=Defenities!$I$32,Defenities!$K$32,IF(R48=Defenities!$I$31,Defenities!$K$31,IF(R48=Defenities!$I$30,Defenities!$K$30,IF(R48=Defenities!$I$29,Defenities!$K$29,IF(R48=Defenities!$I$28,Defenities!$K$28,"Wettelijke verplichting")))))))</f>
        <v>Maatregel vereist</v>
      </c>
      <c r="T48" s="109" t="s">
        <v>399</v>
      </c>
      <c r="U48" s="81" t="str">
        <f t="shared" si="9"/>
        <v xml:space="preserve">De teams maken een verbeterplan. Input voor het verbeterplan zijn de volgende instrumenten:
• Periodiek Medisch Onderzoek
• Arbocatalogus Ambulancezorg
• Arboportaal
</v>
      </c>
      <c r="V48" s="82"/>
      <c r="W48" s="82"/>
      <c r="X48" s="83">
        <f>IF(S48="nvt", "-", IF(R48=Defenities!$I$33,WORKDAY('Basisgegevens RI&amp;E'!$C$14,Defenities!$M$28),IF(R48=Defenities!$I$32,WORKDAY('Basisgegevens RI&amp;E'!$C$14,Defenities!$M$32),IF(R48=Defenities!$I$31,WORKDAY('Basisgegevens RI&amp;E'!$C$14,Defenities!$M$31),IF(R48=Defenities!$I$30,WORKDAY('Basisgegevens RI&amp;E'!$C$14,Defenities!$M$30),IF(R48=Defenities!$I$29,WORKDAY('Basisgegevens RI&amp;E'!$C$14,Defenities!$M$29),WORKDAY('Basisgegevens RI&amp;E'!$C$14,Defenities!$M$28)))))))</f>
        <v>45231</v>
      </c>
      <c r="Y48" s="72"/>
      <c r="Z48" s="84"/>
    </row>
    <row r="49" spans="2:26" ht="285.75" hidden="1" thickTop="1" x14ac:dyDescent="0.25">
      <c r="B49" s="159">
        <v>36</v>
      </c>
      <c r="C49" s="72" t="s">
        <v>18</v>
      </c>
      <c r="D49" s="73" t="s">
        <v>120</v>
      </c>
      <c r="E49" s="74" t="s">
        <v>16</v>
      </c>
      <c r="F49" s="103" t="s">
        <v>355</v>
      </c>
      <c r="G49" s="63" t="s">
        <v>356</v>
      </c>
      <c r="H49" s="75"/>
      <c r="I49" s="76"/>
      <c r="J49" s="77" t="s">
        <v>85</v>
      </c>
      <c r="K49" s="146">
        <f>IF(J49="wettelijke verplichting", "", IF(J49=Defenities!$I$20,Defenities!$G$20,IF(J49=Defenities!$I$21,Defenities!$G$21,IF(J49=Defenities!$I$22,Defenities!$G$22,IF(J49=Defenities!$I$23,Defenities!$G$23,Defenities!$G$24)))))</f>
        <v>3</v>
      </c>
      <c r="L49" s="78" t="s">
        <v>78</v>
      </c>
      <c r="M49" s="146">
        <f>IF(J49="wettelijke verplichting"," ",(IF(L49=Defenities!$I$3,Defenities!$G$3,IF(L49=Defenities!$I$4,Defenities!$G$4,IF(L49=Defenities!$I$5,Defenities!$G$5,IF(L49=Defenities!$I$6,Defenities!$G$6,IF(L49=Defenities!$I$7,Defenities!$G$7,IF(L49=Defenities!$I$8,Defenities!$G$8,Defenities!$G$9))))))))</f>
        <v>0.5</v>
      </c>
      <c r="N49" s="78" t="s">
        <v>89</v>
      </c>
      <c r="O49" s="146">
        <f>IF(J49="wettelijke verplichting", "",IF(N49=Defenities!$I$12,Defenities!$G$12,IF(N49=Defenities!$I$13,Defenities!$G$13,IF(N49=Defenities!$I$14,Defenities!$G$14,IF(N49=Defenities!$I$15,Defenities!$G$15,IF(N49=Defenities!$I$16,Defenities!$G$16,Defenities!$G$17))))))</f>
        <v>1</v>
      </c>
      <c r="P49" s="149">
        <f t="shared" si="0"/>
        <v>1.5</v>
      </c>
      <c r="Q49" s="108">
        <f>IF(P49="nvt","W",(IF(P49&lt;20,Defenities!$I$28,IF(P49&lt;75,Defenities!$I$29,IF(P49&lt;200,Defenities!$I$30,IF(P49&lt;400,Defenities!$I$31,Defenities!$I$32))))))</f>
        <v>1</v>
      </c>
      <c r="R49" s="79">
        <f>Q49</f>
        <v>1</v>
      </c>
      <c r="S49" s="80"/>
      <c r="T49" s="109" t="s">
        <v>449</v>
      </c>
      <c r="U49" s="81" t="str">
        <f t="shared" si="9"/>
        <v xml:space="preserve">Training van leidinggevenden
Training van medewerkers
Bespreekbaar maken in teamoverleg
Teamplan maken
</v>
      </c>
      <c r="V49" s="82"/>
      <c r="W49" s="82"/>
      <c r="X49" s="83">
        <f>IF(S49="nvt", "-", IF(R49=Defenities!$I$33,WORKDAY('Basisgegevens RI&amp;E'!$C$14,Defenities!$M$28),IF(R49=Defenities!$I$32,WORKDAY('Basisgegevens RI&amp;E'!$C$14,Defenities!$M$32),IF(R49=Defenities!$I$31,WORKDAY('Basisgegevens RI&amp;E'!$C$14,Defenities!$M$31),IF(R49=Defenities!$I$30,WORKDAY('Basisgegevens RI&amp;E'!$C$14,Defenities!$M$30),IF(R49=Defenities!$I$29,WORKDAY('Basisgegevens RI&amp;E'!$C$14,Defenities!$M$29),WORKDAY('Basisgegevens RI&amp;E'!$C$14,Defenities!$M$28)))))))</f>
        <v>45413</v>
      </c>
      <c r="Y49" s="72"/>
      <c r="Z49" s="84"/>
    </row>
    <row r="50" spans="2:26" ht="357" hidden="1" thickTop="1" x14ac:dyDescent="0.25">
      <c r="B50" s="159">
        <v>37</v>
      </c>
      <c r="C50" s="72" t="s">
        <v>18</v>
      </c>
      <c r="D50" s="73" t="s">
        <v>121</v>
      </c>
      <c r="E50" s="74" t="s">
        <v>2</v>
      </c>
      <c r="F50" s="103" t="s">
        <v>30</v>
      </c>
      <c r="G50" s="63" t="s">
        <v>357</v>
      </c>
      <c r="H50" s="75" t="s">
        <v>14</v>
      </c>
      <c r="I50" s="76" t="s">
        <v>20</v>
      </c>
      <c r="J50" s="77" t="s">
        <v>85</v>
      </c>
      <c r="K50" s="146">
        <f>IF(J50="wettelijke verplichting", "", IF(J50=Defenities!$I$20,Defenities!$G$20,IF(J50=Defenities!$I$21,Defenities!$G$21,IF(J50=Defenities!$I$22,Defenities!$G$22,IF(J50=Defenities!$I$23,Defenities!$G$23,Defenities!$G$24)))))</f>
        <v>3</v>
      </c>
      <c r="L50" s="78" t="s">
        <v>50</v>
      </c>
      <c r="M50" s="146">
        <f>IF(J50="wettelijke verplichting"," ",(IF(L50=Defenities!$I$3,Defenities!$G$3,IF(L50=Defenities!$I$4,Defenities!$G$4,IF(L50=Defenities!$I$5,Defenities!$G$5,IF(L50=Defenities!$I$6,Defenities!$G$6,IF(L50=Defenities!$I$7,Defenities!$G$7,IF(L50=Defenities!$I$8,Defenities!$G$8,Defenities!$G$9))))))))</f>
        <v>3</v>
      </c>
      <c r="N50" s="78" t="s">
        <v>92</v>
      </c>
      <c r="O50" s="146">
        <f>IF(J50="wettelijke verplichting", "",IF(N50=Defenities!$I$12,Defenities!$G$12,IF(N50=Defenities!$I$13,Defenities!$G$13,IF(N50=Defenities!$I$14,Defenities!$G$14,IF(N50=Defenities!$I$15,Defenities!$G$15,IF(N50=Defenities!$I$16,Defenities!$G$16,Defenities!$G$17))))))</f>
        <v>6</v>
      </c>
      <c r="P50" s="149">
        <f t="shared" si="0"/>
        <v>54</v>
      </c>
      <c r="Q50" s="108">
        <f>IF(P50="nvt","W",(IF(P50&lt;20,Defenities!$I$28,IF(P50&lt;75,Defenities!$I$29,IF(P50&lt;200,Defenities!$I$30,IF(P50&lt;400,Defenities!$I$31,Defenities!$I$32))))))</f>
        <v>2</v>
      </c>
      <c r="R50" s="79">
        <f t="shared" si="1"/>
        <v>2</v>
      </c>
      <c r="S50" s="80" t="str">
        <f>IF(H50="Ja", "nvt",IF(H50="Niet van toepassing", "nvt",IF(R50=Defenities!$I$32,Defenities!$K$32,IF(R50=Defenities!$I$31,Defenities!$K$31,IF(R50=Defenities!$I$30,Defenities!$K$30,IF(R50=Defenities!$I$29,Defenities!$K$29,IF(R50=Defenities!$I$28,Defenities!$K$28,"Wettelijke verplichting")))))))</f>
        <v>Aandacht</v>
      </c>
      <c r="T50" s="109" t="s">
        <v>283</v>
      </c>
      <c r="U50" s="81" t="str">
        <f t="shared" si="9"/>
        <v xml:space="preserve">Ergonomische inrichting van de kantoorwerkplekken. Eén of meerdere van de volgende maatregelen worden daarbij toegepast:
• voorlichting en instructie;
• aanpassing van de werktaken;
• aanpassing van de afstand en/of hoogte van het beeldscherm;
• gebruik van een beeldschermbril;
• aanpassing van de zithoogte en/of het werkblad zo nodig met gebruik van voetensteun;
• ondersteuning van de onderarm;
• aanpassing van de stoel (diepte zitting, rug- en armsteun);
• gebruik van een documenthouder;
• aanpassing van invoermedium (muis, toetsenbord, gebruik sneltoetsen, spraakherkenning);
• aanpassing van de verlichting (verlichtingsniveau en/of hoek van verlichting).
</v>
      </c>
      <c r="V50" s="82" t="s">
        <v>205</v>
      </c>
      <c r="W50" s="82"/>
      <c r="X50" s="83">
        <f>IF(S50="nvt", "-", IF(R50=Defenities!$I$33,WORKDAY('Basisgegevens RI&amp;E'!$C$14,Defenities!$M$28),IF(R50=Defenities!$I$32,WORKDAY('Basisgegevens RI&amp;E'!$C$14,Defenities!$M$32),IF(R50=Defenities!$I$31,WORKDAY('Basisgegevens RI&amp;E'!$C$14,Defenities!$M$31),IF(R50=Defenities!$I$30,WORKDAY('Basisgegevens RI&amp;E'!$C$14,Defenities!$M$30),IF(R50=Defenities!$I$29,WORKDAY('Basisgegevens RI&amp;E'!$C$14,Defenities!$M$29),WORKDAY('Basisgegevens RI&amp;E'!$C$14,Defenities!$M$28)))))))</f>
        <v>45413</v>
      </c>
      <c r="Y50" s="72"/>
      <c r="Z50" s="84"/>
    </row>
    <row r="51" spans="2:26" ht="143.25" hidden="1" thickTop="1" x14ac:dyDescent="0.25">
      <c r="B51" s="159">
        <v>38</v>
      </c>
      <c r="C51" s="72" t="s">
        <v>18</v>
      </c>
      <c r="D51" s="73" t="s">
        <v>208</v>
      </c>
      <c r="E51" s="74" t="s">
        <v>26</v>
      </c>
      <c r="F51" s="103" t="s">
        <v>259</v>
      </c>
      <c r="G51" s="63" t="s">
        <v>281</v>
      </c>
      <c r="H51" s="75" t="s">
        <v>14</v>
      </c>
      <c r="I51" s="76" t="s">
        <v>205</v>
      </c>
      <c r="J51" s="77" t="s">
        <v>103</v>
      </c>
      <c r="K51" s="146" t="str">
        <f>IF(J51="wettelijke verplichting", "", IF(J51=Defenities!$I$20,Defenities!$G$20,IF(J51=Defenities!$I$21,Defenities!$G$21,IF(J51=Defenities!$I$22,Defenities!$G$22,IF(J51=Defenities!$I$23,Defenities!$G$23,Defenities!$G$24)))))</f>
        <v/>
      </c>
      <c r="L51" s="78"/>
      <c r="M51" s="146"/>
      <c r="N51" s="78"/>
      <c r="O51" s="146"/>
      <c r="P51" s="146" t="str">
        <f t="shared" si="0"/>
        <v>nvt</v>
      </c>
      <c r="Q51" s="108" t="str">
        <f>IF(P51="nvt","W",(IF(P51&lt;20,Defenities!$I$28,IF(P51&lt;75,Defenities!$I$29,IF(P51&lt;200,Defenities!$I$30,IF(P51&lt;400,Defenities!$I$31,Defenities!$I$32))))))</f>
        <v>W</v>
      </c>
      <c r="R51" s="79" t="str">
        <f t="shared" si="1"/>
        <v>W</v>
      </c>
      <c r="S51" s="80" t="str">
        <f>IF(H51="Ja", "nvt",IF(H51="Niet van toepassing", "nvt",IF(R51=Defenities!$I$32,Defenities!$K$32,IF(R51=Defenities!$I$31,Defenities!$K$31,IF(R51=Defenities!$I$30,Defenities!$K$30,IF(R51=Defenities!$I$29,Defenities!$K$29,IF(R51=Defenities!$I$28,Defenities!$K$28,"Wettelijke verplichting")))))))</f>
        <v>Wettelijke verplichting</v>
      </c>
      <c r="T51" s="109"/>
      <c r="U51" s="81"/>
      <c r="V51" s="82"/>
      <c r="W51" s="82"/>
      <c r="X51" s="83">
        <f>IF(S51="nvt", "-", IF(R51=Defenities!$I$33,WORKDAY('Basisgegevens RI&amp;E'!$C$14,Defenities!$M$28),IF(R51=Defenities!$I$32,WORKDAY('Basisgegevens RI&amp;E'!$C$14,Defenities!$M$32),IF(R51=Defenities!$I$31,WORKDAY('Basisgegevens RI&amp;E'!$C$14,Defenities!$M$31),IF(R51=Defenities!$I$30,WORKDAY('Basisgegevens RI&amp;E'!$C$14,Defenities!$M$30),IF(R51=Defenities!$I$29,WORKDAY('Basisgegevens RI&amp;E'!$C$14,Defenities!$M$29),WORKDAY('Basisgegevens RI&amp;E'!$C$14,Defenities!$M$28)))))))</f>
        <v>45413</v>
      </c>
      <c r="Y51" s="72"/>
      <c r="Z51" s="84"/>
    </row>
    <row r="52" spans="2:26" ht="243" hidden="1" thickTop="1" x14ac:dyDescent="0.25">
      <c r="B52" s="159">
        <v>39</v>
      </c>
      <c r="C52" s="72" t="s">
        <v>18</v>
      </c>
      <c r="D52" s="73" t="s">
        <v>218</v>
      </c>
      <c r="E52" s="74" t="s">
        <v>27</v>
      </c>
      <c r="F52" s="103" t="s">
        <v>249</v>
      </c>
      <c r="G52" s="63" t="s">
        <v>358</v>
      </c>
      <c r="H52" s="75" t="s">
        <v>14</v>
      </c>
      <c r="I52" s="76" t="s">
        <v>20</v>
      </c>
      <c r="J52" s="77" t="s">
        <v>86</v>
      </c>
      <c r="K52" s="146">
        <f>IF(J52="wettelijke verplichting", "", IF(J52=Defenities!$I$20,Defenities!$G$20,IF(J52=Defenities!$I$21,Defenities!$G$21,IF(J52=Defenities!$I$22,Defenities!$G$22,IF(J52=Defenities!$I$23,Defenities!$G$23,Defenities!$G$24)))))</f>
        <v>7</v>
      </c>
      <c r="L52" s="78" t="s">
        <v>78</v>
      </c>
      <c r="M52" s="146">
        <f>IF(J52="wettelijke verplichting"," ",(IF(L52=Defenities!$I$3,Defenities!$G$3,IF(L52=Defenities!$I$4,Defenities!$G$4,IF(L52=Defenities!$I$5,Defenities!$G$5,IF(L52=Defenities!$I$6,Defenities!$G$6,IF(L52=Defenities!$I$7,Defenities!$G$7,IF(L52=Defenities!$I$8,Defenities!$G$8,Defenities!$G$9))))))))</f>
        <v>0.5</v>
      </c>
      <c r="N52" s="78" t="s">
        <v>53</v>
      </c>
      <c r="O52" s="146">
        <f>IF(J52="wettelijke verplichting", "",IF(N52=Defenities!$I$12,Defenities!$G$12,IF(N52=Defenities!$I$13,Defenities!$G$13,IF(N52=Defenities!$I$14,Defenities!$G$14,IF(N52=Defenities!$I$15,Defenities!$G$15,IF(N52=Defenities!$I$16,Defenities!$G$16,Defenities!$G$17))))))</f>
        <v>10</v>
      </c>
      <c r="P52" s="149">
        <f t="shared" si="0"/>
        <v>35</v>
      </c>
      <c r="Q52" s="108">
        <f>IF(P52="nvt","W",(IF(P52&lt;20,Defenities!$I$28,IF(P52&lt;75,Defenities!$I$29,IF(P52&lt;200,Defenities!$I$30,IF(P52&lt;400,Defenities!$I$31,Defenities!$I$32))))))</f>
        <v>2</v>
      </c>
      <c r="R52" s="79">
        <f t="shared" si="1"/>
        <v>2</v>
      </c>
      <c r="S52" s="80" t="str">
        <f>IF(H52="Ja", "nvt",IF(H52="Niet van toepassing", "nvt",IF(R52=Defenities!$I$32,Defenities!$K$32,IF(R52=Defenities!$I$31,Defenities!$K$31,IF(R52=Defenities!$I$30,Defenities!$K$30,IF(R52=Defenities!$I$29,Defenities!$K$29,IF(R52=Defenities!$I$28,Defenities!$K$28,"Wettelijke verplichting")))))))</f>
        <v>Aandacht</v>
      </c>
      <c r="T52" s="109" t="s">
        <v>20</v>
      </c>
      <c r="U52" s="81" t="str">
        <f t="shared" ref="U52:U61" si="14" xml:space="preserve"> IF(S52="nvt", "",T52)</f>
        <v xml:space="preserve"> </v>
      </c>
      <c r="V52" s="82" t="s">
        <v>205</v>
      </c>
      <c r="W52" s="82"/>
      <c r="X52" s="83">
        <f>IF(S52="nvt", "-", IF(R52=Defenities!$I$33,WORKDAY('Basisgegevens RI&amp;E'!$C$14,Defenities!$M$28),IF(R52=Defenities!$I$32,WORKDAY('Basisgegevens RI&amp;E'!$C$14,Defenities!$M$32),IF(R52=Defenities!$I$31,WORKDAY('Basisgegevens RI&amp;E'!$C$14,Defenities!$M$31),IF(R52=Defenities!$I$30,WORKDAY('Basisgegevens RI&amp;E'!$C$14,Defenities!$M$30),IF(R52=Defenities!$I$29,WORKDAY('Basisgegevens RI&amp;E'!$C$14,Defenities!$M$29),WORKDAY('Basisgegevens RI&amp;E'!$C$14,Defenities!$M$28)))))))</f>
        <v>45413</v>
      </c>
      <c r="Y52" s="72"/>
      <c r="Z52" s="84"/>
    </row>
    <row r="53" spans="2:26" ht="214.5" hidden="1" thickTop="1" x14ac:dyDescent="0.25">
      <c r="B53" s="159">
        <v>40</v>
      </c>
      <c r="C53" s="72" t="s">
        <v>18</v>
      </c>
      <c r="D53" s="73" t="s">
        <v>225</v>
      </c>
      <c r="E53" s="74" t="s">
        <v>27</v>
      </c>
      <c r="F53" s="104" t="s">
        <v>206</v>
      </c>
      <c r="G53" s="63" t="s">
        <v>342</v>
      </c>
      <c r="H53" s="75" t="s">
        <v>14</v>
      </c>
      <c r="I53" s="76" t="s">
        <v>20</v>
      </c>
      <c r="J53" s="77" t="s">
        <v>84</v>
      </c>
      <c r="K53" s="146">
        <v>1</v>
      </c>
      <c r="L53" s="78" t="s">
        <v>50</v>
      </c>
      <c r="M53" s="146">
        <v>3</v>
      </c>
      <c r="N53" s="78" t="s">
        <v>92</v>
      </c>
      <c r="O53" s="146">
        <v>6</v>
      </c>
      <c r="P53" s="149">
        <v>18</v>
      </c>
      <c r="Q53" s="108">
        <f>IF(P53="nvt","W",(IF(P53&lt;20,Defenities!$I$28,IF(P53&lt;75,Defenities!$I$29,IF(P53&lt;200,Defenities!$I$30,IF(P53&lt;400,Defenities!$I$31,Defenities!$I$32))))))</f>
        <v>1</v>
      </c>
      <c r="R53" s="79">
        <f t="shared" si="1"/>
        <v>1</v>
      </c>
      <c r="S53" s="80" t="s">
        <v>174</v>
      </c>
      <c r="T53" s="109" t="s">
        <v>444</v>
      </c>
      <c r="U53" s="81" t="str">
        <f t="shared" si="14"/>
        <v>Onderzoek naar de oorzaak van een onbehagelijk binnenklimaat. Daarbij worden in ieder geval de volgende mogelijke oorzaken onderzocht:
• onvoldoende ventilatie;
• slechte beheersing binnentemperatuur;
• tocht.</v>
      </c>
      <c r="V53" s="82" t="s">
        <v>205</v>
      </c>
      <c r="W53" s="82"/>
      <c r="X53" s="83">
        <f>IF(S53="nvt", "-", IF(R53=Defenities!$I$33,WORKDAY('Basisgegevens RI&amp;E'!$C$14,Defenities!$M$28),IF(R53=Defenities!$I$32,WORKDAY('Basisgegevens RI&amp;E'!$C$14,Defenities!$M$32),IF(R53=Defenities!$I$31,WORKDAY('Basisgegevens RI&amp;E'!$C$14,Defenities!$M$31),IF(R53=Defenities!$I$30,WORKDAY('Basisgegevens RI&amp;E'!$C$14,Defenities!$M$30),IF(R53=Defenities!$I$29,WORKDAY('Basisgegevens RI&amp;E'!$C$14,Defenities!$M$29),WORKDAY('Basisgegevens RI&amp;E'!$C$14,Defenities!$M$28)))))))</f>
        <v>45413</v>
      </c>
      <c r="Y53" s="72"/>
      <c r="Z53" s="84"/>
    </row>
    <row r="54" spans="2:26" ht="57.75" hidden="1" thickTop="1" x14ac:dyDescent="0.25">
      <c r="B54" s="159">
        <v>41</v>
      </c>
      <c r="C54" s="72" t="s">
        <v>18</v>
      </c>
      <c r="D54" s="73" t="s">
        <v>359</v>
      </c>
      <c r="E54" s="74" t="s">
        <v>41</v>
      </c>
      <c r="F54" s="103" t="s">
        <v>41</v>
      </c>
      <c r="G54" s="63" t="s">
        <v>285</v>
      </c>
      <c r="H54" s="75" t="s">
        <v>14</v>
      </c>
      <c r="I54" s="76" t="s">
        <v>20</v>
      </c>
      <c r="J54" s="77" t="s">
        <v>84</v>
      </c>
      <c r="K54" s="146">
        <f>IF(J54="wettelijke verplichting", "", IF(J54=Defenities!$I$20,Defenities!$G$20,IF(J54=Defenities!$I$21,Defenities!$G$21,IF(J54=Defenities!$I$22,Defenities!$G$22,IF(J54=Defenities!$I$23,Defenities!$G$23,Defenities!$G$24)))))</f>
        <v>1</v>
      </c>
      <c r="L54" s="78" t="s">
        <v>52</v>
      </c>
      <c r="M54" s="146">
        <f>IF(J54="wettelijke verplichting"," ",(IF(L54=Defenities!$I$3,Defenities!$G$3,IF(L54=Defenities!$I$4,Defenities!$G$4,IF(L54=Defenities!$I$5,Defenities!$G$5,IF(L54=Defenities!$I$6,Defenities!$G$6,IF(L54=Defenities!$I$7,Defenities!$G$7,IF(L54=Defenities!$I$8,Defenities!$G$8,Defenities!$G$9))))))))</f>
        <v>10</v>
      </c>
      <c r="N54" s="78" t="s">
        <v>89</v>
      </c>
      <c r="O54" s="146">
        <f>IF(J54="wettelijke verplichting", "",IF(N54=Defenities!$I$12,Defenities!$G$12,IF(N54=Defenities!$I$13,Defenities!$G$13,IF(N54=Defenities!$I$14,Defenities!$G$14,IF(N54=Defenities!$I$15,Defenities!$G$15,IF(N54=Defenities!$I$16,Defenities!$G$16,Defenities!$G$17))))))</f>
        <v>1</v>
      </c>
      <c r="P54" s="149">
        <f t="shared" ref="P54:P115" si="15">IF(J54="wettelijke verplichting", "nvt", (K54*M54*O54))</f>
        <v>10</v>
      </c>
      <c r="Q54" s="108">
        <f>IF(P54="nvt","W",(IF(P54&lt;20,Defenities!$I$28,IF(P54&lt;75,Defenities!$I$29,IF(P54&lt;200,Defenities!$I$30,IF(P54&lt;400,Defenities!$I$31,Defenities!$I$32))))))</f>
        <v>1</v>
      </c>
      <c r="R54" s="79">
        <f t="shared" si="1"/>
        <v>1</v>
      </c>
      <c r="S54" s="80" t="str">
        <f>IF(H54="Ja", "nvt",IF(H54="Niet van toepassing", "nvt",IF(R54=Defenities!$I$32,Defenities!$K$32,IF(R54=Defenities!$I$31,Defenities!$K$31,IF(R54=Defenities!$I$30,Defenities!$K$30,IF(R54=Defenities!$I$29,Defenities!$K$29,IF(R54=Defenities!$I$28,Defenities!$K$28,"Wettelijke verplichting")))))))</f>
        <v>Een keer doen</v>
      </c>
      <c r="T54" s="109" t="s">
        <v>20</v>
      </c>
      <c r="U54" s="81" t="str">
        <f t="shared" si="14"/>
        <v xml:space="preserve"> </v>
      </c>
      <c r="V54" s="82" t="s">
        <v>205</v>
      </c>
      <c r="W54" s="82"/>
      <c r="X54" s="83">
        <f>IF(S54="nvt", "-", IF(R54=Defenities!$I$33,WORKDAY('Basisgegevens RI&amp;E'!$C$14,Defenities!$M$28),IF(R54=Defenities!$I$32,WORKDAY('Basisgegevens RI&amp;E'!$C$14,Defenities!$M$32),IF(R54=Defenities!$I$31,WORKDAY('Basisgegevens RI&amp;E'!$C$14,Defenities!$M$31),IF(R54=Defenities!$I$30,WORKDAY('Basisgegevens RI&amp;E'!$C$14,Defenities!$M$30),IF(R54=Defenities!$I$29,WORKDAY('Basisgegevens RI&amp;E'!$C$14,Defenities!$M$29),WORKDAY('Basisgegevens RI&amp;E'!$C$14,Defenities!$M$28)))))))</f>
        <v>45413</v>
      </c>
      <c r="Y54" s="72"/>
      <c r="Z54" s="84"/>
    </row>
    <row r="55" spans="2:26" ht="257.25" hidden="1" thickTop="1" x14ac:dyDescent="0.25">
      <c r="B55" s="159">
        <v>42</v>
      </c>
      <c r="C55" s="72" t="s">
        <v>44</v>
      </c>
      <c r="D55" s="73" t="s">
        <v>402</v>
      </c>
      <c r="E55" s="74" t="s">
        <v>16</v>
      </c>
      <c r="F55" s="103" t="s">
        <v>401</v>
      </c>
      <c r="G55" s="63" t="s">
        <v>488</v>
      </c>
      <c r="H55" s="64" t="s">
        <v>14</v>
      </c>
      <c r="I55" s="65" t="s">
        <v>20</v>
      </c>
      <c r="J55" s="66" t="s">
        <v>85</v>
      </c>
      <c r="K55" s="145">
        <f>IF(J55="wettelijke verplichting", "", IF(J55=Defenities!$I$20,Defenities!$G$20,IF(J55=Defenities!$I$21,Defenities!$G$21,IF(J55=Defenities!$I$22,Defenities!$G$22,IF(J55=Defenities!$I$23,Defenities!$G$23,Defenities!$G$24)))))</f>
        <v>3</v>
      </c>
      <c r="L55" s="67" t="s">
        <v>51</v>
      </c>
      <c r="M55" s="145">
        <f>IF(J55="wettelijke verplichting"," ",(IF(L55=Defenities!$I$3,Defenities!$G$3,IF(L55=Defenities!$I$4,Defenities!$G$4,IF(L55=Defenities!$I$5,Defenities!$G$5,IF(L55=Defenities!$I$6,Defenities!$G$6,IF(L55=Defenities!$I$7,Defenities!$G$7,IF(L55=Defenities!$I$8,Defenities!$G$8,Defenities!$G$9))))))))</f>
        <v>6</v>
      </c>
      <c r="N55" s="67" t="s">
        <v>92</v>
      </c>
      <c r="O55" s="145">
        <f>IF(J55="wettelijke verplichting", "",IF(N55=Defenities!$I$12,Defenities!$G$12,IF(N55=Defenities!$I$13,Defenities!$G$13,IF(N55=Defenities!$I$14,Defenities!$G$14,IF(N55=Defenities!$I$15,Defenities!$G$15,IF(N55=Defenities!$I$16,Defenities!$G$16,Defenities!$G$17))))))</f>
        <v>6</v>
      </c>
      <c r="P55" s="148">
        <f t="shared" si="15"/>
        <v>108</v>
      </c>
      <c r="Q55" s="107">
        <f>IF(P55="nvt","W",(IF(P55&lt;20,Defenities!$I$28,IF(P55&lt;75,Defenities!$I$29,IF(P55&lt;200,Defenities!$I$30,IF(P55&lt;400,Defenities!$I$31,Defenities!$I$32))))))</f>
        <v>3</v>
      </c>
      <c r="R55" s="79">
        <f t="shared" si="1"/>
        <v>3</v>
      </c>
      <c r="S55" s="68" t="str">
        <f>IF(H55="Ja", "nvt",IF(H55="Niet van toepassing", "nvt",IF(R55=Defenities!$I$32,Defenities!$K$32,IF(R55=Defenities!$I$31,Defenities!$K$31,IF(R55=Defenities!$I$30,Defenities!$K$30,IF(R55=Defenities!$I$29,Defenities!$K$29,IF(R55=Defenities!$I$28,Defenities!$K$28,"Wettelijke verplichting")))))))</f>
        <v>Maatregel vereist</v>
      </c>
      <c r="T55" s="109" t="s">
        <v>399</v>
      </c>
      <c r="U55" s="81" t="str">
        <f t="shared" si="14"/>
        <v xml:space="preserve">De teams maken een verbeterplan. Input voor het verbeterplan zijn de volgende instrumenten:
• Periodiek Medisch Onderzoek
• Arbocatalogus Ambulancezorg
• Arboportaal
</v>
      </c>
      <c r="V55" s="82"/>
      <c r="W55" s="82"/>
      <c r="X55" s="83">
        <f>IF(S55="nvt", "-", IF(R55=Defenities!$I$33,WORKDAY('Basisgegevens RI&amp;E'!$C$14,Defenities!$M$28),IF(R55=Defenities!$I$32,WORKDAY('Basisgegevens RI&amp;E'!$C$14,Defenities!$M$32),IF(R55=Defenities!$I$31,WORKDAY('Basisgegevens RI&amp;E'!$C$14,Defenities!$M$31),IF(R55=Defenities!$I$30,WORKDAY('Basisgegevens RI&amp;E'!$C$14,Defenities!$M$30),IF(R55=Defenities!$I$29,WORKDAY('Basisgegevens RI&amp;E'!$C$14,Defenities!$M$29),WORKDAY('Basisgegevens RI&amp;E'!$C$14,Defenities!$M$28)))))))</f>
        <v>45231</v>
      </c>
      <c r="Y55" s="72"/>
      <c r="Z55" s="84"/>
    </row>
    <row r="56" spans="2:26" ht="257.25" hidden="1" thickTop="1" x14ac:dyDescent="0.25">
      <c r="B56" s="159">
        <v>43</v>
      </c>
      <c r="C56" s="72" t="s">
        <v>44</v>
      </c>
      <c r="D56" s="73" t="s">
        <v>403</v>
      </c>
      <c r="E56" s="74" t="s">
        <v>16</v>
      </c>
      <c r="F56" s="103" t="s">
        <v>404</v>
      </c>
      <c r="G56" s="63" t="s">
        <v>489</v>
      </c>
      <c r="H56" s="75" t="s">
        <v>13</v>
      </c>
      <c r="I56" s="76"/>
      <c r="J56" s="66" t="s">
        <v>85</v>
      </c>
      <c r="K56" s="145">
        <f>IF(J56="wettelijke verplichting", "", IF(J56=Defenities!$I$20,Defenities!$G$20,IF(J56=Defenities!$I$21,Defenities!$G$21,IF(J56=Defenities!$I$22,Defenities!$G$22,IF(J56=Defenities!$I$23,Defenities!$G$23,Defenities!$G$24)))))</f>
        <v>3</v>
      </c>
      <c r="L56" s="67" t="s">
        <v>51</v>
      </c>
      <c r="M56" s="145">
        <f>IF(J56="wettelijke verplichting"," ",(IF(L56=Defenities!$I$3,Defenities!$G$3,IF(L56=Defenities!$I$4,Defenities!$G$4,IF(L56=Defenities!$I$5,Defenities!$G$5,IF(L56=Defenities!$I$6,Defenities!$G$6,IF(L56=Defenities!$I$7,Defenities!$G$7,IF(L56=Defenities!$I$8,Defenities!$G$8,Defenities!$G$9))))))))</f>
        <v>6</v>
      </c>
      <c r="N56" s="67" t="s">
        <v>92</v>
      </c>
      <c r="O56" s="145">
        <f>IF(J56="wettelijke verplichting", "",IF(N56=Defenities!$I$12,Defenities!$G$12,IF(N56=Defenities!$I$13,Defenities!$G$13,IF(N56=Defenities!$I$14,Defenities!$G$14,IF(N56=Defenities!$I$15,Defenities!$G$15,IF(N56=Defenities!$I$16,Defenities!$G$16,Defenities!$G$17))))))</f>
        <v>6</v>
      </c>
      <c r="P56" s="148">
        <f t="shared" ref="P56" si="16">IF(J56="wettelijke verplichting", "nvt", (K56*M56*O56))</f>
        <v>108</v>
      </c>
      <c r="Q56" s="107">
        <f>IF(P56="nvt","W",(IF(P56&lt;20,Defenities!$I$28,IF(P56&lt;75,Defenities!$I$29,IF(P56&lt;200,Defenities!$I$30,IF(P56&lt;400,Defenities!$I$31,Defenities!$I$32))))))</f>
        <v>3</v>
      </c>
      <c r="R56" s="79">
        <f t="shared" ref="R56" si="17">Q56</f>
        <v>3</v>
      </c>
      <c r="S56" s="80"/>
      <c r="T56" s="109" t="s">
        <v>406</v>
      </c>
      <c r="U56" s="81" t="str">
        <f t="shared" si="14"/>
        <v>Verbetering van het beleid rond ongewenste omgangsvormen. Onderzoek of dit maatregelen op team- of organisatieniveau moeten zijn. Hulpmiddelen zijn:
• Duidelijk over agressie
• Arbocatalogus Ambulancezorg 
• Arboportaal</v>
      </c>
      <c r="V56" s="82"/>
      <c r="W56" s="82"/>
      <c r="X56" s="83">
        <f>IF(S56="nvt", "-", IF(R56=Defenities!$I$33,WORKDAY('Basisgegevens RI&amp;E'!$C$14,Defenities!$M$28),IF(R56=Defenities!$I$32,WORKDAY('Basisgegevens RI&amp;E'!$C$14,Defenities!$M$32),IF(R56=Defenities!$I$31,WORKDAY('Basisgegevens RI&amp;E'!$C$14,Defenities!$M$31),IF(R56=Defenities!$I$30,WORKDAY('Basisgegevens RI&amp;E'!$C$14,Defenities!$M$30),IF(R56=Defenities!$I$29,WORKDAY('Basisgegevens RI&amp;E'!$C$14,Defenities!$M$29),WORKDAY('Basisgegevens RI&amp;E'!$C$14,Defenities!$M$28)))))))</f>
        <v>45231</v>
      </c>
      <c r="Y56" s="72"/>
      <c r="Z56" s="84"/>
    </row>
    <row r="57" spans="2:26" ht="314.25" hidden="1" thickTop="1" x14ac:dyDescent="0.25">
      <c r="B57" s="159">
        <v>44</v>
      </c>
      <c r="C57" s="72" t="s">
        <v>44</v>
      </c>
      <c r="D57" s="73" t="s">
        <v>226</v>
      </c>
      <c r="E57" s="74" t="s">
        <v>16</v>
      </c>
      <c r="F57" s="103" t="s">
        <v>337</v>
      </c>
      <c r="G57" s="63" t="s">
        <v>452</v>
      </c>
      <c r="H57" s="75"/>
      <c r="I57" s="76"/>
      <c r="J57" s="77" t="s">
        <v>85</v>
      </c>
      <c r="K57" s="146">
        <f>IF(J57="wettelijke verplichting", "", IF(J57=Defenities!$I$20,Defenities!$G$20,IF(J57=Defenities!$I$21,Defenities!$G$21,IF(J57=Defenities!$I$22,Defenities!$G$22,IF(J57=Defenities!$I$23,Defenities!$G$23,Defenities!$G$24)))))</f>
        <v>3</v>
      </c>
      <c r="L57" s="78" t="s">
        <v>51</v>
      </c>
      <c r="M57" s="146">
        <f>IF(J57="wettelijke verplichting"," ",(IF(L57=Defenities!$I$3,Defenities!$G$3,IF(L57=Defenities!$I$4,Defenities!$G$4,IF(L57=Defenities!$I$5,Defenities!$G$5,IF(L57=Defenities!$I$6,Defenities!$G$6,IF(L57=Defenities!$I$7,Defenities!$G$7,IF(L57=Defenities!$I$8,Defenities!$G$8,Defenities!$G$9))))))))</f>
        <v>6</v>
      </c>
      <c r="N57" s="78" t="s">
        <v>90</v>
      </c>
      <c r="O57" s="146">
        <f>IF(J57="wettelijke verplichting", "",IF(N57=Defenities!$I$12,Defenities!$G$12,IF(N57=Defenities!$I$13,Defenities!$G$13,IF(N57=Defenities!$I$14,Defenities!$G$14,IF(N57=Defenities!$I$15,Defenities!$G$15,IF(N57=Defenities!$I$16,Defenities!$G$16,Defenities!$G$17))))))</f>
        <v>2</v>
      </c>
      <c r="P57" s="149">
        <f t="shared" ref="P57:P58" si="18">IF(J57="wettelijke verplichting", "nvt", (K57*M57*O57))</f>
        <v>36</v>
      </c>
      <c r="Q57" s="108">
        <f>IF(P57="nvt","W",(IF(P57&lt;20,Defenities!$I$28,IF(P57&lt;75,Defenities!$I$29,IF(P57&lt;200,Defenities!$I$30,IF(P57&lt;400,Defenities!$I$31,Defenities!$I$32))))))</f>
        <v>2</v>
      </c>
      <c r="R57" s="79">
        <f t="shared" ref="R57:R58" si="19">Q57</f>
        <v>2</v>
      </c>
      <c r="S57" s="80"/>
      <c r="T57" s="109" t="s">
        <v>450</v>
      </c>
      <c r="U57" s="81" t="str">
        <f t="shared" si="14"/>
        <v xml:space="preserve">Training van leidinggevenden
Training van medewerkers
Bespreekbaar maken in teamoverleg
Teamplan maken
</v>
      </c>
      <c r="V57" s="82"/>
      <c r="W57" s="82"/>
      <c r="X57" s="83">
        <f>IF(S57="nvt", "-", IF(R57=Defenities!$I$33,WORKDAY('Basisgegevens RI&amp;E'!$C$14,Defenities!$M$28),IF(R57=Defenities!$I$32,WORKDAY('Basisgegevens RI&amp;E'!$C$14,Defenities!$M$32),IF(R57=Defenities!$I$31,WORKDAY('Basisgegevens RI&amp;E'!$C$14,Defenities!$M$31),IF(R57=Defenities!$I$30,WORKDAY('Basisgegevens RI&amp;E'!$C$14,Defenities!$M$30),IF(R57=Defenities!$I$29,WORKDAY('Basisgegevens RI&amp;E'!$C$14,Defenities!$M$29),WORKDAY('Basisgegevens RI&amp;E'!$C$14,Defenities!$M$28)))))))</f>
        <v>45413</v>
      </c>
      <c r="Y57" s="72"/>
      <c r="Z57" s="84"/>
    </row>
    <row r="58" spans="2:26" ht="100.5" hidden="1" thickTop="1" x14ac:dyDescent="0.25">
      <c r="B58" s="159">
        <v>45</v>
      </c>
      <c r="C58" s="72" t="s">
        <v>44</v>
      </c>
      <c r="D58" s="73" t="s">
        <v>122</v>
      </c>
      <c r="E58" s="74" t="s">
        <v>16</v>
      </c>
      <c r="F58" s="103" t="s">
        <v>242</v>
      </c>
      <c r="G58" s="63" t="s">
        <v>433</v>
      </c>
      <c r="H58" s="75" t="s">
        <v>14</v>
      </c>
      <c r="I58" s="76" t="s">
        <v>20</v>
      </c>
      <c r="J58" s="77" t="s">
        <v>85</v>
      </c>
      <c r="K58" s="146">
        <v>3</v>
      </c>
      <c r="L58" s="78" t="s">
        <v>51</v>
      </c>
      <c r="M58" s="146">
        <v>6</v>
      </c>
      <c r="N58" s="78" t="s">
        <v>90</v>
      </c>
      <c r="O58" s="146">
        <v>2</v>
      </c>
      <c r="P58" s="149">
        <f t="shared" si="18"/>
        <v>36</v>
      </c>
      <c r="Q58" s="108">
        <v>2</v>
      </c>
      <c r="R58" s="79">
        <f t="shared" si="19"/>
        <v>2</v>
      </c>
      <c r="S58" s="80" t="s">
        <v>63</v>
      </c>
      <c r="T58" s="109" t="s">
        <v>439</v>
      </c>
      <c r="U58" s="81" t="str">
        <f t="shared" si="14"/>
        <v xml:space="preserve">Organiseren van collegiale en professionele ondersteuning. Input vormen de Arbocatalogus Ambulancezorg en het Handboek Bedrijfsopvangteams Ambulancezorg. </v>
      </c>
      <c r="V58" s="82" t="s">
        <v>205</v>
      </c>
      <c r="W58" s="82"/>
      <c r="X58" s="83">
        <f>IF(S58="nvt", "-", IF(R58=Defenities!$I$33,WORKDAY('Basisgegevens RI&amp;E'!$C$14,Defenities!$M$28),IF(R58=Defenities!$I$32,WORKDAY('Basisgegevens RI&amp;E'!$C$14,Defenities!$M$32),IF(R58=Defenities!$I$31,WORKDAY('Basisgegevens RI&amp;E'!$C$14,Defenities!$M$31),IF(R58=Defenities!$I$30,WORKDAY('Basisgegevens RI&amp;E'!$C$14,Defenities!$M$30),IF(R58=Defenities!$I$29,WORKDAY('Basisgegevens RI&amp;E'!$C$14,Defenities!$M$29),WORKDAY('Basisgegevens RI&amp;E'!$C$14,Defenities!$M$28)))))))</f>
        <v>45413</v>
      </c>
      <c r="Y58" s="72"/>
      <c r="Z58" s="84"/>
    </row>
    <row r="59" spans="2:26" ht="257.25" hidden="1" thickTop="1" x14ac:dyDescent="0.25">
      <c r="B59" s="159">
        <v>46</v>
      </c>
      <c r="C59" s="72" t="s">
        <v>44</v>
      </c>
      <c r="D59" s="73" t="s">
        <v>123</v>
      </c>
      <c r="E59" s="74" t="s">
        <v>2</v>
      </c>
      <c r="F59" s="103" t="s">
        <v>31</v>
      </c>
      <c r="G59" s="63" t="s">
        <v>451</v>
      </c>
      <c r="H59" s="75" t="s">
        <v>14</v>
      </c>
      <c r="I59" s="76" t="s">
        <v>20</v>
      </c>
      <c r="J59" s="77" t="s">
        <v>85</v>
      </c>
      <c r="K59" s="146">
        <f>IF(J59="wettelijke verplichting", "", IF(J59=Defenities!$I$20,Defenities!$G$20,IF(J59=Defenities!$I$21,Defenities!$G$21,IF(J59=Defenities!$I$22,Defenities!$G$22,IF(J59=Defenities!$I$23,Defenities!$G$23,Defenities!$G$24)))))</f>
        <v>3</v>
      </c>
      <c r="L59" s="78" t="s">
        <v>50</v>
      </c>
      <c r="M59" s="146">
        <f>IF(J59="wettelijke verplichting"," ",(IF(L59=Defenities!$I$3,Defenities!$G$3,IF(L59=Defenities!$I$4,Defenities!$G$4,IF(L59=Defenities!$I$5,Defenities!$G$5,IF(L59=Defenities!$I$6,Defenities!$G$6,IF(L59=Defenities!$I$7,Defenities!$G$7,IF(L59=Defenities!$I$8,Defenities!$G$8,Defenities!$G$9))))))))</f>
        <v>3</v>
      </c>
      <c r="N59" s="78" t="s">
        <v>92</v>
      </c>
      <c r="O59" s="146">
        <f>IF(J59="wettelijke verplichting", "",IF(N59=Defenities!$I$12,Defenities!$G$12,IF(N59=Defenities!$I$13,Defenities!$G$13,IF(N59=Defenities!$I$14,Defenities!$G$14,IF(N59=Defenities!$I$15,Defenities!$G$15,IF(N59=Defenities!$I$16,Defenities!$G$16,Defenities!$G$17))))))</f>
        <v>6</v>
      </c>
      <c r="P59" s="149">
        <f t="shared" si="15"/>
        <v>54</v>
      </c>
      <c r="Q59" s="108">
        <f>IF(P59="nvt","W",(IF(P59&lt;20,Defenities!$I$28,IF(P59&lt;75,Defenities!$I$29,IF(P59&lt;200,Defenities!$I$30,IF(P59&lt;400,Defenities!$I$31,Defenities!$I$32))))))</f>
        <v>2</v>
      </c>
      <c r="R59" s="79">
        <f t="shared" si="1"/>
        <v>2</v>
      </c>
      <c r="S59" s="80" t="str">
        <f>IF(H59="Ja", "nvt",IF(H59="Niet van toepassing", "nvt",IF(R59=Defenities!$I$32,Defenities!$K$32,IF(R59=Defenities!$I$31,Defenities!$K$31,IF(R59=Defenities!$I$30,Defenities!$K$30,IF(R59=Defenities!$I$29,Defenities!$K$29,IF(R59=Defenities!$I$28,Defenities!$K$28,"Wettelijke verplichting")))))))</f>
        <v>Aandacht</v>
      </c>
      <c r="T59" s="109" t="s">
        <v>261</v>
      </c>
      <c r="U59" s="81" t="str">
        <f t="shared" si="14"/>
        <v>Er wordt een ergonomische beoordeling opgesteld van de inrichting van de meldkamer. Op basis van de beoordeling wordt de inrichting van de meldkamer verbeterd.</v>
      </c>
      <c r="V59" s="82" t="s">
        <v>205</v>
      </c>
      <c r="W59" s="82"/>
      <c r="X59" s="83">
        <f>IF(S59="nvt", "-", IF(R59=Defenities!$I$33,WORKDAY('Basisgegevens RI&amp;E'!$C$14,Defenities!$M$28),IF(R59=Defenities!$I$32,WORKDAY('Basisgegevens RI&amp;E'!$C$14,Defenities!$M$32),IF(R59=Defenities!$I$31,WORKDAY('Basisgegevens RI&amp;E'!$C$14,Defenities!$M$31),IF(R59=Defenities!$I$30,WORKDAY('Basisgegevens RI&amp;E'!$C$14,Defenities!$M$30),IF(R59=Defenities!$I$29,WORKDAY('Basisgegevens RI&amp;E'!$C$14,Defenities!$M$29),WORKDAY('Basisgegevens RI&amp;E'!$C$14,Defenities!$M$28)))))))</f>
        <v>45413</v>
      </c>
      <c r="Y59" s="72"/>
      <c r="Z59" s="84"/>
    </row>
    <row r="60" spans="2:26" ht="129" hidden="1" thickTop="1" x14ac:dyDescent="0.25">
      <c r="B60" s="159">
        <v>47</v>
      </c>
      <c r="C60" s="72" t="s">
        <v>44</v>
      </c>
      <c r="D60" s="73" t="s">
        <v>211</v>
      </c>
      <c r="E60" s="74" t="s">
        <v>1</v>
      </c>
      <c r="F60" s="104" t="s">
        <v>501</v>
      </c>
      <c r="G60" s="63" t="s">
        <v>502</v>
      </c>
      <c r="H60" s="75" t="s">
        <v>14</v>
      </c>
      <c r="I60" s="76" t="s">
        <v>20</v>
      </c>
      <c r="J60" s="77" t="s">
        <v>84</v>
      </c>
      <c r="K60" s="146">
        <v>1</v>
      </c>
      <c r="L60" s="78" t="s">
        <v>51</v>
      </c>
      <c r="M60" s="146">
        <v>6</v>
      </c>
      <c r="N60" s="78" t="s">
        <v>92</v>
      </c>
      <c r="O60" s="146">
        <v>6</v>
      </c>
      <c r="P60" s="149">
        <f t="shared" si="15"/>
        <v>36</v>
      </c>
      <c r="Q60" s="108">
        <v>2</v>
      </c>
      <c r="R60" s="79">
        <f t="shared" si="1"/>
        <v>2</v>
      </c>
      <c r="S60" s="80" t="s">
        <v>63</v>
      </c>
      <c r="T60" s="109" t="s">
        <v>503</v>
      </c>
      <c r="U60" s="81" t="str">
        <f t="shared" si="14"/>
        <v>Onderzoek de oorzaak van geluidshinder en tref passende maatregelen. Schakel zo nodig een expert in.</v>
      </c>
      <c r="V60" s="82" t="s">
        <v>205</v>
      </c>
      <c r="W60" s="82"/>
      <c r="X60" s="83">
        <f>IF(S60="nvt", "-", IF(R60=Defenities!$I$33,WORKDAY('Basisgegevens RI&amp;E'!$C$14,Defenities!$M$28),IF(R60=Defenities!$I$32,WORKDAY('Basisgegevens RI&amp;E'!$C$14,Defenities!$M$32),IF(R60=Defenities!$I$31,WORKDAY('Basisgegevens RI&amp;E'!$C$14,Defenities!$M$31),IF(R60=Defenities!$I$30,WORKDAY('Basisgegevens RI&amp;E'!$C$14,Defenities!$M$30),IF(R60=Defenities!$I$29,WORKDAY('Basisgegevens RI&amp;E'!$C$14,Defenities!$M$29),WORKDAY('Basisgegevens RI&amp;E'!$C$14,Defenities!$M$28)))))))</f>
        <v>45413</v>
      </c>
      <c r="Y60" s="72"/>
      <c r="Z60" s="84"/>
    </row>
    <row r="61" spans="2:26" ht="214.5" hidden="1" thickTop="1" x14ac:dyDescent="0.25">
      <c r="B61" s="159">
        <v>48</v>
      </c>
      <c r="C61" s="72" t="s">
        <v>44</v>
      </c>
      <c r="D61" s="73" t="s">
        <v>227</v>
      </c>
      <c r="E61" s="74" t="s">
        <v>19</v>
      </c>
      <c r="F61" s="103" t="s">
        <v>212</v>
      </c>
      <c r="G61" s="63" t="s">
        <v>360</v>
      </c>
      <c r="H61" s="75" t="s">
        <v>14</v>
      </c>
      <c r="I61" s="76" t="s">
        <v>20</v>
      </c>
      <c r="J61" s="77" t="s">
        <v>87</v>
      </c>
      <c r="K61" s="146">
        <f>IF(J61="wettelijke verplichting", "", IF(J61=Defenities!$I$20,Defenities!$G$20,IF(J61=Defenities!$I$21,Defenities!$G$21,IF(J61=Defenities!$I$22,Defenities!$G$22,IF(J61=Defenities!$I$23,Defenities!$G$23,Defenities!$G$24)))))</f>
        <v>15</v>
      </c>
      <c r="L61" s="78" t="s">
        <v>50</v>
      </c>
      <c r="M61" s="146">
        <f>IF(J61="wettelijke verplichting"," ",(IF(L61=Defenities!$I$3,Defenities!$G$3,IF(L61=Defenities!$I$4,Defenities!$G$4,IF(L61=Defenities!$I$5,Defenities!$G$5,IF(L61=Defenities!$I$6,Defenities!$G$6,IF(L61=Defenities!$I$7,Defenities!$G$7,IF(L61=Defenities!$I$8,Defenities!$G$8,Defenities!$G$9))))))))</f>
        <v>3</v>
      </c>
      <c r="N61" s="78" t="s">
        <v>90</v>
      </c>
      <c r="O61" s="146">
        <f>IF(J61="wettelijke verplichting", "",IF(N61=Defenities!$I$12,Defenities!$G$12,IF(N61=Defenities!$I$13,Defenities!$G$13,IF(N61=Defenities!$I$14,Defenities!$G$14,IF(N61=Defenities!$I$15,Defenities!$G$15,IF(N61=Defenities!$I$16,Defenities!$G$16,Defenities!$G$17))))))</f>
        <v>2</v>
      </c>
      <c r="P61" s="149">
        <f t="shared" si="15"/>
        <v>90</v>
      </c>
      <c r="Q61" s="108">
        <f>IF(P61="nvt","W",(IF(P61&lt;20,Defenities!$I$28,IF(P61&lt;75,Defenities!$I$29,IF(P61&lt;200,Defenities!$I$30,IF(P61&lt;400,Defenities!$I$31,Defenities!$I$32))))))</f>
        <v>3</v>
      </c>
      <c r="R61" s="79">
        <f t="shared" si="1"/>
        <v>3</v>
      </c>
      <c r="S61" s="80" t="str">
        <f>IF(H61="Ja", "nvt",IF(H61="Niet van toepassing", "nvt",IF(R61=Defenities!$I$32,Defenities!$K$32,IF(R61=Defenities!$I$31,Defenities!$K$31,IF(R61=Defenities!$I$30,Defenities!$K$30,IF(R61=Defenities!$I$29,Defenities!$K$29,IF(R61=Defenities!$I$28,Defenities!$K$28,"Wettelijke verplichting")))))))</f>
        <v>Maatregel vereist</v>
      </c>
      <c r="T61" s="109" t="s">
        <v>250</v>
      </c>
      <c r="U61" s="81" t="str">
        <f t="shared" si="14"/>
        <v>Goede afstemming tussen meldkamer en ambulancemedewerkers bij risicovolle hulpverleningssituaties wordt geborgd.</v>
      </c>
      <c r="V61" s="82" t="s">
        <v>205</v>
      </c>
      <c r="W61" s="82"/>
      <c r="X61" s="83">
        <f>IF(S61="nvt", "-", IF(R61=Defenities!$I$33,WORKDAY('Basisgegevens RI&amp;E'!$C$14,Defenities!$M$28),IF(R61=Defenities!$I$32,WORKDAY('Basisgegevens RI&amp;E'!$C$14,Defenities!$M$32),IF(R61=Defenities!$I$31,WORKDAY('Basisgegevens RI&amp;E'!$C$14,Defenities!$M$31),IF(R61=Defenities!$I$30,WORKDAY('Basisgegevens RI&amp;E'!$C$14,Defenities!$M$30),IF(R61=Defenities!$I$29,WORKDAY('Basisgegevens RI&amp;E'!$C$14,Defenities!$M$29),WORKDAY('Basisgegevens RI&amp;E'!$C$14,Defenities!$M$28)))))))</f>
        <v>45231</v>
      </c>
      <c r="Y61" s="72"/>
      <c r="Z61" s="84"/>
    </row>
    <row r="62" spans="2:26" ht="186" hidden="1" thickTop="1" x14ac:dyDescent="0.25">
      <c r="B62" s="159">
        <v>49</v>
      </c>
      <c r="C62" s="72" t="s">
        <v>44</v>
      </c>
      <c r="D62" s="73" t="s">
        <v>228</v>
      </c>
      <c r="E62" s="74" t="s">
        <v>26</v>
      </c>
      <c r="F62" s="103" t="s">
        <v>259</v>
      </c>
      <c r="G62" s="63" t="s">
        <v>361</v>
      </c>
      <c r="H62" s="75" t="s">
        <v>14</v>
      </c>
      <c r="I62" s="76" t="s">
        <v>205</v>
      </c>
      <c r="J62" s="77" t="s">
        <v>103</v>
      </c>
      <c r="K62" s="146" t="str">
        <f>IF(J62="wettelijke verplichting", "", IF(J62=Defenities!$I$20,Defenities!$G$20,IF(J62=Defenities!$I$21,Defenities!$G$21,IF(J62=Defenities!$I$22,Defenities!$G$22,IF(J62=Defenities!$I$23,Defenities!$G$23,Defenities!$G$24)))))</f>
        <v/>
      </c>
      <c r="L62" s="78" t="s">
        <v>50</v>
      </c>
      <c r="M62" s="146" t="str">
        <f>IF(J62="wettelijke verplichting"," ",(IF(L62=Defenities!$I$3,Defenities!$G$3,IF(L62=Defenities!$I$4,Defenities!$G$4,IF(L62=Defenities!$I$5,Defenities!$G$5,IF(L62=Defenities!$I$6,Defenities!$G$6,IF(L62=Defenities!$I$7,Defenities!$G$7,IF(L62=Defenities!$I$8,Defenities!$G$8,Defenities!$G$9))))))))</f>
        <v xml:space="preserve"> </v>
      </c>
      <c r="N62" s="78" t="s">
        <v>90</v>
      </c>
      <c r="O62" s="146" t="str">
        <f>IF(J62="wettelijke verplichting", "",IF(N62=Defenities!$I$12,Defenities!$G$12,IF(N62=Defenities!$I$13,Defenities!$G$13,IF(N62=Defenities!$I$14,Defenities!$G$14,IF(N62=Defenities!$I$15,Defenities!$G$15,IF(N62=Defenities!$I$16,Defenities!$G$16,Defenities!$G$17))))))</f>
        <v/>
      </c>
      <c r="P62" s="146" t="str">
        <f t="shared" ref="P62" si="20">IF(J62="wettelijke verplichting", "nvt", (K62*M62*O62))</f>
        <v>nvt</v>
      </c>
      <c r="Q62" s="108" t="str">
        <f>IF(P62="nvt","W",(IF(P62&lt;20,Defenities!$I$28,IF(P62&lt;75,Defenities!$I$29,IF(P62&lt;200,Defenities!$I$30,IF(P62&lt;400,Defenities!$I$31,Defenities!$I$32))))))</f>
        <v>W</v>
      </c>
      <c r="R62" s="79" t="str">
        <f t="shared" si="1"/>
        <v>W</v>
      </c>
      <c r="S62" s="80" t="str">
        <f>IF(H62="Ja", "nvt",IF(H62="Niet van toepassing", "nvt",IF(R62=Defenities!$I$32,Defenities!$K$32,IF(R62=Defenities!$I$31,Defenities!$K$31,IF(R62=Defenities!$I$30,Defenities!$K$30,IF(R62=Defenities!$I$29,Defenities!$K$29,IF(R62=Defenities!$I$28,Defenities!$K$28,"Wettelijke verplichting")))))))</f>
        <v>Wettelijke verplichting</v>
      </c>
      <c r="T62" s="109"/>
      <c r="U62" s="81"/>
      <c r="V62" s="82"/>
      <c r="W62" s="82"/>
      <c r="X62" s="83">
        <f>IF(S62="nvt", "-", IF(R62=Defenities!$I$33,WORKDAY('Basisgegevens RI&amp;E'!$C$14,Defenities!$M$28),IF(R62=Defenities!$I$32,WORKDAY('Basisgegevens RI&amp;E'!$C$14,Defenities!$M$32),IF(R62=Defenities!$I$31,WORKDAY('Basisgegevens RI&amp;E'!$C$14,Defenities!$M$31),IF(R62=Defenities!$I$30,WORKDAY('Basisgegevens RI&amp;E'!$C$14,Defenities!$M$30),IF(R62=Defenities!$I$29,WORKDAY('Basisgegevens RI&amp;E'!$C$14,Defenities!$M$29),WORKDAY('Basisgegevens RI&amp;E'!$C$14,Defenities!$M$28)))))))</f>
        <v>45413</v>
      </c>
      <c r="Y62" s="72"/>
      <c r="Z62" s="84"/>
    </row>
    <row r="63" spans="2:26" ht="72" hidden="1" thickTop="1" x14ac:dyDescent="0.25">
      <c r="B63" s="159">
        <v>50</v>
      </c>
      <c r="C63" s="72" t="s">
        <v>44</v>
      </c>
      <c r="D63" s="73" t="s">
        <v>229</v>
      </c>
      <c r="E63" s="74" t="s">
        <v>27</v>
      </c>
      <c r="F63" s="103" t="s">
        <v>214</v>
      </c>
      <c r="G63" s="63" t="s">
        <v>215</v>
      </c>
      <c r="H63" s="75" t="s">
        <v>14</v>
      </c>
      <c r="I63" s="76" t="s">
        <v>20</v>
      </c>
      <c r="J63" s="77" t="s">
        <v>84</v>
      </c>
      <c r="K63" s="146">
        <f>IF(J63="wettelijke verplichting", "", IF(J63=Defenities!$I$20,Defenities!$G$20,IF(J63=Defenities!$I$21,Defenities!$G$21,IF(J63=Defenities!$I$22,Defenities!$G$22,IF(J63=Defenities!$I$23,Defenities!$G$23,Defenities!$G$24)))))</f>
        <v>1</v>
      </c>
      <c r="L63" s="78" t="s">
        <v>50</v>
      </c>
      <c r="M63" s="146">
        <f>IF(J63="wettelijke verplichting"," ",(IF(L63=Defenities!$I$3,Defenities!$G$3,IF(L63=Defenities!$I$4,Defenities!$G$4,IF(L63=Defenities!$I$5,Defenities!$G$5,IF(L63=Defenities!$I$6,Defenities!$G$6,IF(L63=Defenities!$I$7,Defenities!$G$7,IF(L63=Defenities!$I$8,Defenities!$G$8,Defenities!$G$9))))))))</f>
        <v>3</v>
      </c>
      <c r="N63" s="78" t="s">
        <v>92</v>
      </c>
      <c r="O63" s="146">
        <f>IF(J63="wettelijke verplichting", "",IF(N63=Defenities!$I$12,Defenities!$G$12,IF(N63=Defenities!$I$13,Defenities!$G$13,IF(N63=Defenities!$I$14,Defenities!$G$14,IF(N63=Defenities!$I$15,Defenities!$G$15,IF(N63=Defenities!$I$16,Defenities!$G$16,Defenities!$G$17))))))</f>
        <v>6</v>
      </c>
      <c r="P63" s="149">
        <f t="shared" si="15"/>
        <v>18</v>
      </c>
      <c r="Q63" s="108">
        <f>IF(P63="nvt","W",(IF(P63&lt;20,Defenities!$I$28,IF(P63&lt;75,Defenities!$I$29,IF(P63&lt;200,Defenities!$I$30,IF(P63&lt;400,Defenities!$I$31,Defenities!$I$32))))))</f>
        <v>1</v>
      </c>
      <c r="R63" s="79">
        <f t="shared" si="1"/>
        <v>1</v>
      </c>
      <c r="S63" s="80" t="str">
        <f>IF(H63="Ja", "nvt",IF(H63="Niet van toepassing", "nvt",IF(R63=Defenities!$I$32,Defenities!$K$32,IF(R63=Defenities!$I$31,Defenities!$K$31,IF(R63=Defenities!$I$30,Defenities!$K$30,IF(R63=Defenities!$I$29,Defenities!$K$29,IF(R63=Defenities!$I$28,Defenities!$K$28,"Wettelijke verplichting")))))))</f>
        <v>Een keer doen</v>
      </c>
      <c r="T63" s="109" t="s">
        <v>20</v>
      </c>
      <c r="U63" s="81" t="str">
        <f t="shared" ref="U63:U115" si="21" xml:space="preserve"> IF(S63="nvt", "",T63)</f>
        <v xml:space="preserve"> </v>
      </c>
      <c r="V63" s="82" t="s">
        <v>205</v>
      </c>
      <c r="W63" s="82"/>
      <c r="X63" s="83">
        <f>IF(S63="nvt", "-", IF(R63=Defenities!$I$33,WORKDAY('Basisgegevens RI&amp;E'!$C$14,Defenities!$M$28),IF(R63=Defenities!$I$32,WORKDAY('Basisgegevens RI&amp;E'!$C$14,Defenities!$M$32),IF(R63=Defenities!$I$31,WORKDAY('Basisgegevens RI&amp;E'!$C$14,Defenities!$M$31),IF(R63=Defenities!$I$30,WORKDAY('Basisgegevens RI&amp;E'!$C$14,Defenities!$M$30),IF(R63=Defenities!$I$29,WORKDAY('Basisgegevens RI&amp;E'!$C$14,Defenities!$M$29),WORKDAY('Basisgegevens RI&amp;E'!$C$14,Defenities!$M$28)))))))</f>
        <v>45413</v>
      </c>
      <c r="Y63" s="72"/>
      <c r="Z63" s="84"/>
    </row>
    <row r="64" spans="2:26" ht="243" hidden="1" thickTop="1" x14ac:dyDescent="0.25">
      <c r="B64" s="159">
        <v>51</v>
      </c>
      <c r="C64" s="72" t="s">
        <v>44</v>
      </c>
      <c r="D64" s="73" t="s">
        <v>362</v>
      </c>
      <c r="E64" s="74" t="s">
        <v>27</v>
      </c>
      <c r="F64" s="103" t="s">
        <v>249</v>
      </c>
      <c r="G64" s="63" t="s">
        <v>284</v>
      </c>
      <c r="H64" s="75" t="s">
        <v>14</v>
      </c>
      <c r="I64" s="76" t="s">
        <v>20</v>
      </c>
      <c r="J64" s="77" t="s">
        <v>86</v>
      </c>
      <c r="K64" s="146">
        <f>IF(J64="wettelijke verplichting", "", IF(J64=Defenities!$I$20,Defenities!$G$20,IF(J64=Defenities!$I$21,Defenities!$G$21,IF(J64=Defenities!$I$22,Defenities!$G$22,IF(J64=Defenities!$I$23,Defenities!$G$23,Defenities!$G$24)))))</f>
        <v>7</v>
      </c>
      <c r="L64" s="78" t="s">
        <v>78</v>
      </c>
      <c r="M64" s="146">
        <f>IF(J64="wettelijke verplichting"," ",(IF(L64=Defenities!$I$3,Defenities!$G$3,IF(L64=Defenities!$I$4,Defenities!$G$4,IF(L64=Defenities!$I$5,Defenities!$G$5,IF(L64=Defenities!$I$6,Defenities!$G$6,IF(L64=Defenities!$I$7,Defenities!$G$7,IF(L64=Defenities!$I$8,Defenities!$G$8,Defenities!$G$9))))))))</f>
        <v>0.5</v>
      </c>
      <c r="N64" s="78" t="s">
        <v>53</v>
      </c>
      <c r="O64" s="146">
        <f>IF(J64="wettelijke verplichting", "",IF(N64=Defenities!$I$12,Defenities!$G$12,IF(N64=Defenities!$I$13,Defenities!$G$13,IF(N64=Defenities!$I$14,Defenities!$G$14,IF(N64=Defenities!$I$15,Defenities!$G$15,IF(N64=Defenities!$I$16,Defenities!$G$16,Defenities!$G$17))))))</f>
        <v>10</v>
      </c>
      <c r="P64" s="149">
        <f t="shared" si="15"/>
        <v>35</v>
      </c>
      <c r="Q64" s="108">
        <f>IF(P64="nvt","W",(IF(P64&lt;20,Defenities!$I$28,IF(P64&lt;75,Defenities!$I$29,IF(P64&lt;200,Defenities!$I$30,IF(P64&lt;400,Defenities!$I$31,Defenities!$I$32))))))</f>
        <v>2</v>
      </c>
      <c r="R64" s="79">
        <f t="shared" si="1"/>
        <v>2</v>
      </c>
      <c r="S64" s="80" t="str">
        <f>IF(H64="Ja", "nvt",IF(H64="Niet van toepassing", "nvt",IF(R64=Defenities!$I$32,Defenities!$K$32,IF(R64=Defenities!$I$31,Defenities!$K$31,IF(R64=Defenities!$I$30,Defenities!$K$30,IF(R64=Defenities!$I$29,Defenities!$K$29,IF(R64=Defenities!$I$28,Defenities!$K$28,"Wettelijke verplichting")))))))</f>
        <v>Aandacht</v>
      </c>
      <c r="T64" s="109" t="s">
        <v>20</v>
      </c>
      <c r="U64" s="81" t="str">
        <f t="shared" si="21"/>
        <v xml:space="preserve"> </v>
      </c>
      <c r="V64" s="82" t="s">
        <v>205</v>
      </c>
      <c r="W64" s="82"/>
      <c r="X64" s="83">
        <f>IF(S64="nvt", "-", IF(R64=Defenities!$I$33,WORKDAY('Basisgegevens RI&amp;E'!$C$14,Defenities!$M$28),IF(R64=Defenities!$I$32,WORKDAY('Basisgegevens RI&amp;E'!$C$14,Defenities!$M$32),IF(R64=Defenities!$I$31,WORKDAY('Basisgegevens RI&amp;E'!$C$14,Defenities!$M$31),IF(R64=Defenities!$I$30,WORKDAY('Basisgegevens RI&amp;E'!$C$14,Defenities!$M$30),IF(R64=Defenities!$I$29,WORKDAY('Basisgegevens RI&amp;E'!$C$14,Defenities!$M$29),WORKDAY('Basisgegevens RI&amp;E'!$C$14,Defenities!$M$28)))))))</f>
        <v>45413</v>
      </c>
      <c r="Y64" s="72"/>
      <c r="Z64" s="84"/>
    </row>
    <row r="65" spans="1:26" ht="214.5" hidden="1" thickTop="1" x14ac:dyDescent="0.25">
      <c r="B65" s="159">
        <v>52</v>
      </c>
      <c r="C65" s="72" t="s">
        <v>44</v>
      </c>
      <c r="D65" s="73" t="s">
        <v>500</v>
      </c>
      <c r="E65" s="74" t="s">
        <v>27</v>
      </c>
      <c r="F65" s="104" t="s">
        <v>206</v>
      </c>
      <c r="G65" s="63" t="s">
        <v>286</v>
      </c>
      <c r="H65" s="75" t="s">
        <v>14</v>
      </c>
      <c r="I65" s="76" t="s">
        <v>20</v>
      </c>
      <c r="J65" s="77" t="s">
        <v>84</v>
      </c>
      <c r="K65" s="146">
        <f>IF(J65="wettelijke verplichting", "", IF(J65=Defenities!$I$20,Defenities!$G$20,IF(J65=Defenities!$I$21,Defenities!$G$21,IF(J65=Defenities!$I$22,Defenities!$G$22,IF(J65=Defenities!$I$23,Defenities!$G$23,Defenities!$G$24)))))</f>
        <v>1</v>
      </c>
      <c r="L65" s="78" t="s">
        <v>50</v>
      </c>
      <c r="M65" s="146">
        <f>IF(J65="wettelijke verplichting"," ",(IF(L65=Defenities!$I$3,Defenities!$G$3,IF(L65=Defenities!$I$4,Defenities!$G$4,IF(L65=Defenities!$I$5,Defenities!$G$5,IF(L65=Defenities!$I$6,Defenities!$G$6,IF(L65=Defenities!$I$7,Defenities!$G$7,IF(L65=Defenities!$I$8,Defenities!$G$8,Defenities!$G$9))))))))</f>
        <v>3</v>
      </c>
      <c r="N65" s="78" t="s">
        <v>92</v>
      </c>
      <c r="O65" s="146">
        <f>IF(J65="wettelijke verplichting", "",IF(N65=Defenities!$I$12,Defenities!$G$12,IF(N65=Defenities!$I$13,Defenities!$G$13,IF(N65=Defenities!$I$14,Defenities!$G$14,IF(N65=Defenities!$I$15,Defenities!$G$15,IF(N65=Defenities!$I$16,Defenities!$G$16,Defenities!$G$17))))))</f>
        <v>6</v>
      </c>
      <c r="P65" s="149">
        <f t="shared" si="15"/>
        <v>18</v>
      </c>
      <c r="Q65" s="108">
        <f>IF(P65="nvt","W",(IF(P65&lt;20,Defenities!$I$28,IF(P65&lt;75,Defenities!$I$29,IF(P65&lt;200,Defenities!$I$30,IF(P65&lt;400,Defenities!$I$31,Defenities!$I$32))))))</f>
        <v>1</v>
      </c>
      <c r="R65" s="79">
        <f t="shared" si="1"/>
        <v>1</v>
      </c>
      <c r="S65" s="80" t="str">
        <f>IF(H65="Ja", "nvt",IF(H65="Niet van toepassing", "nvt",IF(R65=Defenities!$I$32,Defenities!$K$32,IF(R65=Defenities!$I$31,Defenities!$K$31,IF(R65=Defenities!$I$30,Defenities!$K$30,IF(R65=Defenities!$I$29,Defenities!$K$29,IF(R65=Defenities!$I$28,Defenities!$K$28,"Wettelijke verplichting")))))))</f>
        <v>Een keer doen</v>
      </c>
      <c r="T65" s="109" t="s">
        <v>444</v>
      </c>
      <c r="U65" s="81" t="str">
        <f t="shared" si="21"/>
        <v>Onderzoek naar de oorzaak van een onbehagelijk binnenklimaat. Daarbij worden in ieder geval de volgende mogelijke oorzaken onderzocht:
• onvoldoende ventilatie;
• slechte beheersing binnentemperatuur;
• tocht.</v>
      </c>
      <c r="V65" s="82" t="s">
        <v>205</v>
      </c>
      <c r="W65" s="82"/>
      <c r="X65" s="83">
        <f>IF(S65="nvt", "-", IF(R65=Defenities!$I$33,WORKDAY('Basisgegevens RI&amp;E'!$C$14,Defenities!$M$28),IF(R65=Defenities!$I$32,WORKDAY('Basisgegevens RI&amp;E'!$C$14,Defenities!$M$32),IF(R65=Defenities!$I$31,WORKDAY('Basisgegevens RI&amp;E'!$C$14,Defenities!$M$31),IF(R65=Defenities!$I$30,WORKDAY('Basisgegevens RI&amp;E'!$C$14,Defenities!$M$30),IF(R65=Defenities!$I$29,WORKDAY('Basisgegevens RI&amp;E'!$C$14,Defenities!$M$29),WORKDAY('Basisgegevens RI&amp;E'!$C$14,Defenities!$M$28)))))))</f>
        <v>45413</v>
      </c>
      <c r="Y65" s="72"/>
      <c r="Z65" s="84"/>
    </row>
    <row r="66" spans="1:26" ht="57.75" hidden="1" thickTop="1" x14ac:dyDescent="0.25">
      <c r="B66" s="159">
        <v>53</v>
      </c>
      <c r="C66" s="72" t="s">
        <v>44</v>
      </c>
      <c r="D66" s="73" t="s">
        <v>504</v>
      </c>
      <c r="E66" s="74" t="s">
        <v>41</v>
      </c>
      <c r="F66" s="103" t="s">
        <v>41</v>
      </c>
      <c r="G66" s="63" t="s">
        <v>285</v>
      </c>
      <c r="H66" s="75" t="s">
        <v>14</v>
      </c>
      <c r="I66" s="76" t="s">
        <v>20</v>
      </c>
      <c r="J66" s="77" t="s">
        <v>84</v>
      </c>
      <c r="K66" s="146">
        <f>IF(J66="wettelijke verplichting", "", IF(J66=Defenities!$I$20,Defenities!$G$20,IF(J66=Defenities!$I$21,Defenities!$G$21,IF(J66=Defenities!$I$22,Defenities!$G$22,IF(J66=Defenities!$I$23,Defenities!$G$23,Defenities!$G$24)))))</f>
        <v>1</v>
      </c>
      <c r="L66" s="78" t="s">
        <v>48</v>
      </c>
      <c r="M66" s="146">
        <f>IF(J66="wettelijke verplichting"," ",(IF(L66=Defenities!$I$3,Defenities!$G$3,IF(L66=Defenities!$I$4,Defenities!$G$4,IF(L66=Defenities!$I$5,Defenities!$G$5,IF(L66=Defenities!$I$6,Defenities!$G$6,IF(L66=Defenities!$I$7,Defenities!$G$7,IF(L66=Defenities!$I$8,Defenities!$G$8,Defenities!$G$9))))))))</f>
        <v>0.1</v>
      </c>
      <c r="N66" s="78" t="s">
        <v>92</v>
      </c>
      <c r="O66" s="146">
        <f>IF(J66="wettelijke verplichting", "",IF(N66=Defenities!$I$12,Defenities!$G$12,IF(N66=Defenities!$I$13,Defenities!$G$13,IF(N66=Defenities!$I$14,Defenities!$G$14,IF(N66=Defenities!$I$15,Defenities!$G$15,IF(N66=Defenities!$I$16,Defenities!$G$16,Defenities!$G$17))))))</f>
        <v>6</v>
      </c>
      <c r="P66" s="149">
        <f t="shared" si="15"/>
        <v>0.60000000000000009</v>
      </c>
      <c r="Q66" s="108">
        <f>IF(P66="nvt","W",(IF(P66&lt;20,Defenities!$I$28,IF(P66&lt;75,Defenities!$I$29,IF(P66&lt;200,Defenities!$I$30,IF(P66&lt;400,Defenities!$I$31,Defenities!$I$32))))))</f>
        <v>1</v>
      </c>
      <c r="R66" s="79">
        <f t="shared" si="1"/>
        <v>1</v>
      </c>
      <c r="S66" s="80" t="str">
        <f>IF(H66="Ja", "nvt",IF(H66="Niet van toepassing", "nvt",IF(R66=Defenities!$I$32,Defenities!$K$32,IF(R66=Defenities!$I$31,Defenities!$K$31,IF(R66=Defenities!$I$30,Defenities!$K$30,IF(R66=Defenities!$I$29,Defenities!$K$29,IF(R66=Defenities!$I$28,Defenities!$K$28,"Wettelijke verplichting")))))))</f>
        <v>Een keer doen</v>
      </c>
      <c r="T66" s="109" t="s">
        <v>20</v>
      </c>
      <c r="U66" s="81" t="str">
        <f t="shared" si="21"/>
        <v xml:space="preserve"> </v>
      </c>
      <c r="V66" s="82" t="s">
        <v>205</v>
      </c>
      <c r="W66" s="82"/>
      <c r="X66" s="83">
        <f>IF(S66="nvt", "-", IF(R66=Defenities!$I$33,WORKDAY('Basisgegevens RI&amp;E'!$C$14,Defenities!$M$28),IF(R66=Defenities!$I$32,WORKDAY('Basisgegevens RI&amp;E'!$C$14,Defenities!$M$32),IF(R66=Defenities!$I$31,WORKDAY('Basisgegevens RI&amp;E'!$C$14,Defenities!$M$31),IF(R66=Defenities!$I$30,WORKDAY('Basisgegevens RI&amp;E'!$C$14,Defenities!$M$30),IF(R66=Defenities!$I$29,WORKDAY('Basisgegevens RI&amp;E'!$C$14,Defenities!$M$29),WORKDAY('Basisgegevens RI&amp;E'!$C$14,Defenities!$M$28)))))))</f>
        <v>45413</v>
      </c>
      <c r="Y66" s="72"/>
      <c r="Z66" s="84"/>
    </row>
    <row r="67" spans="1:26" ht="399.75" thickTop="1" x14ac:dyDescent="0.25">
      <c r="B67" s="159">
        <v>54</v>
      </c>
      <c r="C67" s="72" t="s">
        <v>43</v>
      </c>
      <c r="D67" s="73" t="s">
        <v>124</v>
      </c>
      <c r="E67" s="74" t="s">
        <v>28</v>
      </c>
      <c r="F67" s="103" t="s">
        <v>25</v>
      </c>
      <c r="G67" s="63" t="s">
        <v>287</v>
      </c>
      <c r="H67" s="75" t="s">
        <v>14</v>
      </c>
      <c r="I67" s="76" t="s">
        <v>20</v>
      </c>
      <c r="J67" s="77" t="s">
        <v>95</v>
      </c>
      <c r="K67" s="146" t="str">
        <f>IF(J67="wettelijke verplichting", "", IF(J67=Defenities!$I$20,Defenities!$G$20,IF(J67=Defenities!$I$21,Defenities!$G$21,IF(J67=Defenities!$I$22,Defenities!$G$22,IF(J67=Defenities!$I$23,Defenities!$G$23,Defenities!$G$24)))))</f>
        <v/>
      </c>
      <c r="L67" s="78"/>
      <c r="M67" s="146" t="str">
        <f>IF(J67="wettelijke verplichting"," ",(IF(L67=Defenities!$I$3,Defenities!$G$3,IF(L67=Defenities!$I$4,Defenities!$G$4,IF(L67=Defenities!$I$5,Defenities!$G$5,IF(L67=Defenities!$I$6,Defenities!$G$6,IF(L67=Defenities!$I$7,Defenities!$G$7,IF(L67=Defenities!$I$8,Defenities!$G$8,Defenities!$G$9))))))))</f>
        <v xml:space="preserve"> </v>
      </c>
      <c r="N67" s="78" t="s">
        <v>53</v>
      </c>
      <c r="O67" s="146" t="str">
        <f>IF(J67="wettelijke verplichting", "",IF(N67=Defenities!$I$12,Defenities!$G$12,IF(N67=Defenities!$I$13,Defenities!$G$13,IF(N67=Defenities!$I$14,Defenities!$G$14,IF(N67=Defenities!$I$15,Defenities!$G$15,IF(N67=Defenities!$I$16,Defenities!$G$16,Defenities!$G$17))))))</f>
        <v/>
      </c>
      <c r="P67" s="149" t="str">
        <f t="shared" si="15"/>
        <v>nvt</v>
      </c>
      <c r="Q67" s="108" t="str">
        <f>IF(P67="nvt","W",(IF(P67&lt;20,Defenities!$I$28,IF(P67&lt;75,Defenities!$I$29,IF(P67&lt;200,Defenities!$I$30,IF(P67&lt;400,Defenities!$I$31,Defenities!$I$32))))))</f>
        <v>W</v>
      </c>
      <c r="R67" s="79" t="str">
        <f t="shared" si="1"/>
        <v>W</v>
      </c>
      <c r="S67" s="80" t="str">
        <f>IF(H67="Ja", "nvt",IF(H67="Niet van toepassing", "nvt",IF(R67=Defenities!$I$32,Defenities!$K$32,IF(R67=Defenities!$I$31,Defenities!$K$31,IF(R67=Defenities!$I$30,Defenities!$K$30,IF(R67=Defenities!$I$29,Defenities!$K$29,IF(R67=Defenities!$I$28,Defenities!$K$28,"Wettelijke verplichting")))))))</f>
        <v>Wettelijke verplichting</v>
      </c>
      <c r="T67" s="109" t="s">
        <v>288</v>
      </c>
      <c r="U67" s="81" t="str">
        <f t="shared" si="21"/>
        <v>• introductie van arbo als vast agendapunt in de overlegvergaderingen tussen directie en OR;
• arbodoelstellingen, het contract met de arbodienst, de RI&amp;E en het Plan van Aanpak worden agendapunten van het overleg tussen directie en OR;
• de preventiemedewerker organiseert het overleg over arbo.</v>
      </c>
      <c r="V67" s="82" t="s">
        <v>205</v>
      </c>
      <c r="W67" s="82"/>
      <c r="X67" s="83">
        <f>IF(S67="nvt", "-", IF(R67=Defenities!$I$33,WORKDAY('Basisgegevens RI&amp;E'!$C$14,Defenities!$M$28),IF(R67=Defenities!$I$32,WORKDAY('Basisgegevens RI&amp;E'!$C$14,Defenities!$M$32),IF(R67=Defenities!$I$31,WORKDAY('Basisgegevens RI&amp;E'!$C$14,Defenities!$M$31),IF(R67=Defenities!$I$30,WORKDAY('Basisgegevens RI&amp;E'!$C$14,Defenities!$M$30),IF(R67=Defenities!$I$29,WORKDAY('Basisgegevens RI&amp;E'!$C$14,Defenities!$M$29),WORKDAY('Basisgegevens RI&amp;E'!$C$14,Defenities!$M$28)))))))</f>
        <v>45413</v>
      </c>
      <c r="Y67" s="72"/>
      <c r="Z67" s="84"/>
    </row>
    <row r="68" spans="1:26" ht="242.25" x14ac:dyDescent="0.25">
      <c r="B68" s="159">
        <v>55</v>
      </c>
      <c r="C68" s="72" t="s">
        <v>43</v>
      </c>
      <c r="D68" s="73" t="s">
        <v>125</v>
      </c>
      <c r="E68" s="74" t="s">
        <v>28</v>
      </c>
      <c r="F68" s="103" t="s">
        <v>363</v>
      </c>
      <c r="G68" s="63" t="s">
        <v>490</v>
      </c>
      <c r="H68" s="75" t="s">
        <v>14</v>
      </c>
      <c r="I68" s="76" t="s">
        <v>20</v>
      </c>
      <c r="J68" s="77" t="s">
        <v>95</v>
      </c>
      <c r="K68" s="146" t="str">
        <f>IF(J68="wettelijke verplichting", "", IF(J68=Defenities!$I$20,Defenities!$G$20,IF(J68=Defenities!$I$21,Defenities!$G$21,IF(J68=Defenities!$I$22,Defenities!$G$22,IF(J68=Defenities!$I$23,Defenities!$G$23,Defenities!$G$24)))))</f>
        <v/>
      </c>
      <c r="L68" s="78"/>
      <c r="M68" s="146" t="str">
        <f>IF(J68="wettelijke verplichting"," ",(IF(L68=Defenities!$I$3,Defenities!$G$3,IF(L68=Defenities!$I$4,Defenities!$G$4,IF(L68=Defenities!$I$5,Defenities!$G$5,IF(L68=Defenities!$I$6,Defenities!$G$6,IF(L68=Defenities!$I$7,Defenities!$G$7,IF(L68=Defenities!$I$8,Defenities!$G$8,Defenities!$G$9))))))))</f>
        <v xml:space="preserve"> </v>
      </c>
      <c r="N68" s="78" t="s">
        <v>90</v>
      </c>
      <c r="O68" s="146" t="str">
        <f>IF(J68="wettelijke verplichting", "",IF(N68=Defenities!$I$12,Defenities!$G$12,IF(N68=Defenities!$I$13,Defenities!$G$13,IF(N68=Defenities!$I$14,Defenities!$G$14,IF(N68=Defenities!$I$15,Defenities!$G$15,IF(N68=Defenities!$I$16,Defenities!$G$16,Defenities!$G$17))))))</f>
        <v/>
      </c>
      <c r="P68" s="149" t="str">
        <f t="shared" si="15"/>
        <v>nvt</v>
      </c>
      <c r="Q68" s="108" t="str">
        <f>IF(P68="nvt","W",(IF(P68&lt;20,Defenities!$I$28,IF(P68&lt;75,Defenities!$I$29,IF(P68&lt;200,Defenities!$I$30,IF(P68&lt;400,Defenities!$I$31,Defenities!$I$32))))))</f>
        <v>W</v>
      </c>
      <c r="R68" s="79" t="str">
        <f t="shared" si="1"/>
        <v>W</v>
      </c>
      <c r="S68" s="80" t="str">
        <f>IF(H68="Ja", "nvt",IF(H68="Niet van toepassing", "nvt",IF(R68=Defenities!$I$32,Defenities!$K$32,IF(R68=Defenities!$I$31,Defenities!$K$31,IF(R68=Defenities!$I$30,Defenities!$K$30,IF(R68=Defenities!$I$29,Defenities!$K$29,IF(R68=Defenities!$I$28,Defenities!$K$28,"Wettelijke verplichting")))))))</f>
        <v>Wettelijke verplichting</v>
      </c>
      <c r="T68" s="109" t="s">
        <v>364</v>
      </c>
      <c r="U68" s="81" t="str">
        <f xml:space="preserve"> IF(S68="nvt", "",T68)</f>
        <v>PMO wordt gebruikt om te werken aan preventie van arbeidsgerelateerd verzuim.</v>
      </c>
      <c r="V68" s="82" t="s">
        <v>205</v>
      </c>
      <c r="W68" s="82"/>
      <c r="X68" s="83">
        <f>IF(S68="nvt", "-", IF(R68=Defenities!$I$33,WORKDAY('Basisgegevens RI&amp;E'!$C$14,Defenities!$M$28),IF(R68=Defenities!$I$32,WORKDAY('Basisgegevens RI&amp;E'!$C$14,Defenities!$M$32),IF(R68=Defenities!$I$31,WORKDAY('Basisgegevens RI&amp;E'!$C$14,Defenities!$M$31),IF(R68=Defenities!$I$30,WORKDAY('Basisgegevens RI&amp;E'!$C$14,Defenities!$M$30),IF(R68=Defenities!$I$29,WORKDAY('Basisgegevens RI&amp;E'!$C$14,Defenities!$M$29),WORKDAY('Basisgegevens RI&amp;E'!$C$14,Defenities!$M$28)))))))</f>
        <v>45413</v>
      </c>
      <c r="Y68" s="72"/>
      <c r="Z68" s="84"/>
    </row>
    <row r="69" spans="1:26" ht="370.5" x14ac:dyDescent="0.25">
      <c r="B69" s="159">
        <v>56</v>
      </c>
      <c r="C69" s="72" t="s">
        <v>43</v>
      </c>
      <c r="D69" s="73" t="s">
        <v>126</v>
      </c>
      <c r="E69" s="74" t="s">
        <v>28</v>
      </c>
      <c r="F69" s="103" t="s">
        <v>40</v>
      </c>
      <c r="G69" s="63" t="s">
        <v>491</v>
      </c>
      <c r="H69" s="75" t="s">
        <v>14</v>
      </c>
      <c r="I69" s="76" t="s">
        <v>20</v>
      </c>
      <c r="J69" s="77" t="s">
        <v>95</v>
      </c>
      <c r="K69" s="146" t="str">
        <f>IF(J69="wettelijke verplichting", "", IF(J69=Defenities!$I$20,Defenities!$G$20,IF(J69=Defenities!$I$21,Defenities!$G$21,IF(J69=Defenities!$I$22,Defenities!$G$22,IF(J69=Defenities!$I$23,Defenities!$G$23,Defenities!$G$24)))))</f>
        <v/>
      </c>
      <c r="L69" s="78"/>
      <c r="M69" s="146" t="str">
        <f>IF(J69="wettelijke verplichting"," ",(IF(L69=Defenities!$I$3,Defenities!$G$3,IF(L69=Defenities!$I$4,Defenities!$G$4,IF(L69=Defenities!$I$5,Defenities!$G$5,IF(L69=Defenities!$I$6,Defenities!$G$6,IF(L69=Defenities!$I$7,Defenities!$G$7,IF(L69=Defenities!$I$8,Defenities!$G$8,Defenities!$G$9))))))))</f>
        <v xml:space="preserve"> </v>
      </c>
      <c r="N69" s="78" t="s">
        <v>92</v>
      </c>
      <c r="O69" s="146" t="str">
        <f>IF(J69="wettelijke verplichting", "",IF(N69=Defenities!$I$12,Defenities!$G$12,IF(N69=Defenities!$I$13,Defenities!$G$13,IF(N69=Defenities!$I$14,Defenities!$G$14,IF(N69=Defenities!$I$15,Defenities!$G$15,IF(N69=Defenities!$I$16,Defenities!$G$16,Defenities!$G$17))))))</f>
        <v/>
      </c>
      <c r="P69" s="149" t="str">
        <f t="shared" si="15"/>
        <v>nvt</v>
      </c>
      <c r="Q69" s="108" t="str">
        <f>IF(P69="nvt","W",(IF(P69&lt;20,Defenities!$I$28,IF(P69&lt;75,Defenities!$I$29,IF(P69&lt;200,Defenities!$I$30,IF(P69&lt;400,Defenities!$I$31,Defenities!$I$32))))))</f>
        <v>W</v>
      </c>
      <c r="R69" s="79" t="str">
        <f t="shared" si="1"/>
        <v>W</v>
      </c>
      <c r="S69" s="80" t="str">
        <f>IF(H69="Ja", "nvt",IF(H69="Niet van toepassing", "nvt",IF(R69=Defenities!$I$32,Defenities!$K$32,IF(R69=Defenities!$I$31,Defenities!$K$31,IF(R69=Defenities!$I$30,Defenities!$K$30,IF(R69=Defenities!$I$29,Defenities!$K$29,IF(R69=Defenities!$I$28,Defenities!$K$28,"Wettelijke verplichting")))))))</f>
        <v>Wettelijke verplichting</v>
      </c>
      <c r="T69" s="109" t="s">
        <v>262</v>
      </c>
      <c r="U69" s="81" t="str">
        <f xml:space="preserve"> IF(S69="nvt", "",T69)</f>
        <v>De taak van preventiemedewerker wordt belegd binnen de organisatie. De preventiemedewerker krijgt een evenwichtig takenpakket. Er wordt bekendheid gegeven binnen de organisatie wie de preventiemedewerker is. De preventiemedewerker krijgt zo nodig een opleiding om de taak goed te kunnen uitvoeren.</v>
      </c>
      <c r="V69" s="82" t="s">
        <v>205</v>
      </c>
      <c r="W69" s="82"/>
      <c r="X69" s="83">
        <f>IF(S69="nvt", "-", IF(R69=Defenities!$I$33,WORKDAY('Basisgegevens RI&amp;E'!$C$14,Defenities!$M$28),IF(R69=Defenities!$I$32,WORKDAY('Basisgegevens RI&amp;E'!$C$14,Defenities!$M$32),IF(R69=Defenities!$I$31,WORKDAY('Basisgegevens RI&amp;E'!$C$14,Defenities!$M$31),IF(R69=Defenities!$I$30,WORKDAY('Basisgegevens RI&amp;E'!$C$14,Defenities!$M$30),IF(R69=Defenities!$I$29,WORKDAY('Basisgegevens RI&amp;E'!$C$14,Defenities!$M$29),WORKDAY('Basisgegevens RI&amp;E'!$C$14,Defenities!$M$28)))))))</f>
        <v>45413</v>
      </c>
      <c r="Y69" s="72"/>
      <c r="Z69" s="84"/>
    </row>
    <row r="70" spans="1:26" ht="256.5" x14ac:dyDescent="0.25">
      <c r="B70" s="159">
        <v>57</v>
      </c>
      <c r="C70" s="72" t="s">
        <v>43</v>
      </c>
      <c r="D70" s="73" t="s">
        <v>127</v>
      </c>
      <c r="E70" s="74" t="s">
        <v>28</v>
      </c>
      <c r="F70" s="104" t="s">
        <v>289</v>
      </c>
      <c r="G70" s="63" t="s">
        <v>365</v>
      </c>
      <c r="H70" s="85" t="s">
        <v>14</v>
      </c>
      <c r="I70" s="76" t="s">
        <v>20</v>
      </c>
      <c r="J70" s="77" t="s">
        <v>95</v>
      </c>
      <c r="K70" s="146" t="str">
        <f>IF(J70="wettelijke verplichting", "", IF(J70=Defenities!$I$20,Defenities!$G$20,IF(J70=Defenities!$I$21,Defenities!$G$21,IF(J70=Defenities!$I$22,Defenities!$G$22,IF(J70=Defenities!$I$23,Defenities!$G$23,Defenities!$G$24)))))</f>
        <v/>
      </c>
      <c r="L70" s="78"/>
      <c r="M70" s="146" t="str">
        <f>IF(J70="wettelijke verplichting"," ",(IF(L70=Defenities!$I$3,Defenities!$G$3,IF(L70=Defenities!$I$4,Defenities!$G$4,IF(L70=Defenities!$I$5,Defenities!$G$5,IF(L70=Defenities!$I$6,Defenities!$G$6,IF(L70=Defenities!$I$7,Defenities!$G$7,IF(L70=Defenities!$I$8,Defenities!$G$8,Defenities!$G$9))))))))</f>
        <v xml:space="preserve"> </v>
      </c>
      <c r="N70" s="78" t="s">
        <v>75</v>
      </c>
      <c r="O70" s="146" t="str">
        <f>IF(J70="wettelijke verplichting", "",IF(N70=Defenities!$I$12,Defenities!$G$12,IF(N70=Defenities!$I$13,Defenities!$G$13,IF(N70=Defenities!$I$14,Defenities!$G$14,IF(N70=Defenities!$I$15,Defenities!$G$15,IF(N70=Defenities!$I$16,Defenities!$G$16,Defenities!$G$17))))))</f>
        <v/>
      </c>
      <c r="P70" s="149" t="str">
        <f t="shared" si="15"/>
        <v>nvt</v>
      </c>
      <c r="Q70" s="108" t="str">
        <f>IF(P70="nvt","W",(IF(P70&lt;20,Defenities!$I$28,IF(P70&lt;75,Defenities!$I$29,IF(P70&lt;200,Defenities!$I$30,IF(P70&lt;400,Defenities!$I$31,Defenities!$I$32))))))</f>
        <v>W</v>
      </c>
      <c r="R70" s="79" t="str">
        <f t="shared" si="1"/>
        <v>W</v>
      </c>
      <c r="S70" s="80" t="str">
        <f>IF(H70="Ja", "nvt",IF(H70="Niet van toepassing", "nvt",IF(R70=Defenities!$I$32,Defenities!$K$32,IF(R70=Defenities!$I$31,Defenities!$K$31,IF(R70=Defenities!$I$30,Defenities!$K$30,IF(R70=Defenities!$I$29,Defenities!$K$29,IF(R70=Defenities!$I$28,Defenities!$K$28,"Wettelijke verplichting")))))))</f>
        <v>Wettelijke verplichting</v>
      </c>
      <c r="T70" s="109" t="s">
        <v>453</v>
      </c>
      <c r="U70" s="81" t="str">
        <f t="shared" si="21"/>
        <v xml:space="preserve">Medewerkers worden geïnformeerd dat ze voor vragen of advies over veilig en gezond werk terecht kunnen bij de preventiemedewerker dan wel bij een of meerdere externe deskundigen.
Externe deskundigen zijn de bedrijfsarts maar ook arbeidshygiënist, arbeids- en organisatiekundige of hoger veiligheidskundige. Daarnaast kunnen er afspraken zijn gemaakt in overleg met de OR dat ook andere deskundigen ter beschikking staan zoals een bedrijfsverpleegkundige, -psycholoog, -fysiotherapeut of vertrouwenspersoon.
</v>
      </c>
      <c r="V70" s="82" t="s">
        <v>205</v>
      </c>
      <c r="W70" s="82"/>
      <c r="X70" s="83">
        <f>IF(S70="nvt", "-", IF(R70=Defenities!$I$33,WORKDAY('Basisgegevens RI&amp;E'!$C$14,Defenities!$M$28),IF(R70=Defenities!$I$32,WORKDAY('Basisgegevens RI&amp;E'!$C$14,Defenities!$M$32),IF(R70=Defenities!$I$31,WORKDAY('Basisgegevens RI&amp;E'!$C$14,Defenities!$M$31),IF(R70=Defenities!$I$30,WORKDAY('Basisgegevens RI&amp;E'!$C$14,Defenities!$M$30),IF(R70=Defenities!$I$29,WORKDAY('Basisgegevens RI&amp;E'!$C$14,Defenities!$M$29),WORKDAY('Basisgegevens RI&amp;E'!$C$14,Defenities!$M$28)))))))</f>
        <v>45413</v>
      </c>
      <c r="Y70" s="72"/>
      <c r="Z70" s="84"/>
    </row>
    <row r="71" spans="1:26" ht="409.5" x14ac:dyDescent="0.25">
      <c r="B71" s="159">
        <v>58</v>
      </c>
      <c r="C71" s="72" t="s">
        <v>43</v>
      </c>
      <c r="D71" s="73" t="s">
        <v>128</v>
      </c>
      <c r="E71" s="74" t="s">
        <v>28</v>
      </c>
      <c r="F71" s="103" t="s">
        <v>292</v>
      </c>
      <c r="G71" s="63" t="s">
        <v>454</v>
      </c>
      <c r="H71" s="75" t="s">
        <v>14</v>
      </c>
      <c r="I71" s="76" t="s">
        <v>20</v>
      </c>
      <c r="J71" s="77" t="s">
        <v>95</v>
      </c>
      <c r="K71" s="146" t="str">
        <f>IF(J71="wettelijke verplichting", "", IF(J71=Defenities!$I$20,Defenities!$G$20,IF(J71=Defenities!$I$21,Defenities!$G$21,IF(J71=Defenities!$I$22,Defenities!$G$22,IF(J71=Defenities!$I$23,Defenities!$G$23,Defenities!$G$24)))))</f>
        <v/>
      </c>
      <c r="L71" s="78" t="s">
        <v>50</v>
      </c>
      <c r="M71" s="146" t="str">
        <f>IF(J71="wettelijke verplichting"," ",(IF(L71=Defenities!$I$3,Defenities!$G$3,IF(L71=Defenities!$I$4,Defenities!$G$4,IF(L71=Defenities!$I$5,Defenities!$G$5,IF(L71=Defenities!$I$6,Defenities!$G$6,IF(L71=Defenities!$I$7,Defenities!$G$7,IF(L71=Defenities!$I$8,Defenities!$G$8,Defenities!$G$9))))))))</f>
        <v xml:space="preserve"> </v>
      </c>
      <c r="N71" s="78" t="s">
        <v>92</v>
      </c>
      <c r="O71" s="146" t="str">
        <f>IF(J71="wettelijke verplichting", "",IF(N71=Defenities!$I$12,Defenities!$G$12,IF(N71=Defenities!$I$13,Defenities!$G$13,IF(N71=Defenities!$I$14,Defenities!$G$14,IF(N71=Defenities!$I$15,Defenities!$G$15,IF(N71=Defenities!$I$16,Defenities!$G$16,Defenities!$G$17))))))</f>
        <v/>
      </c>
      <c r="P71" s="149" t="str">
        <f t="shared" si="15"/>
        <v>nvt</v>
      </c>
      <c r="Q71" s="108" t="str">
        <f>IF(P71="nvt","W",(IF(P71&lt;20,Defenities!$I$28,IF(P71&lt;75,Defenities!$I$29,IF(P71&lt;200,Defenities!$I$30,IF(P71&lt;400,Defenities!$I$31,Defenities!$I$32))))))</f>
        <v>W</v>
      </c>
      <c r="R71" s="79" t="str">
        <f t="shared" si="1"/>
        <v>W</v>
      </c>
      <c r="S71" s="80" t="str">
        <f>IF(H71="Ja", "nvt",IF(H71="Niet van toepassing", "nvt",IF(R71=Defenities!$I$32,Defenities!$K$32,IF(R71=Defenities!$I$31,Defenities!$K$31,IF(R71=Defenities!$I$30,Defenities!$K$30,IF(R71=Defenities!$I$29,Defenities!$K$29,IF(R71=Defenities!$I$28,Defenities!$K$28,"Wettelijke verplichting")))))))</f>
        <v>Wettelijke verplichting</v>
      </c>
      <c r="T71" s="109" t="s">
        <v>397</v>
      </c>
      <c r="U71" s="81" t="str">
        <f t="shared" si="21"/>
        <v xml:space="preserve">De gecertificeerde arbodeskundige wordt ingezet voor de wettelijk vastgestelde taken:
• begeleiding van verzuimende medewerkers;
• Periodiek Medisch Onderzoek;
• aanstellingskeuringen;
• toetsing RI&amp;E.
De eerste drie taken mogen alleen door een bedrijfsarts worden verricht. In het contract zijn over de inzet van de bedrijfsarts de volgende zaken vastgelegd: 
- toegang van medewerkers tot de bedrijfsarts (consultatie);
- toegang van de bedrijfsarts tot de werkplek;
- mogelijkheid tot second opion voor medewerkers;
- klachtenprocedure;
- samenwerking van de bedrijfsarts met de preventiemedewerker en de OR of
  personeelsvertegenwoordiging;
- advisering van de bedrijfsarts over preventieve maatregelen;
- melding van beroepsziekten.
</v>
      </c>
      <c r="V71" s="82" t="s">
        <v>205</v>
      </c>
      <c r="W71" s="82"/>
      <c r="X71" s="83">
        <f>IF(S71="nvt", "-", IF(R71=Defenities!$I$33,WORKDAY('Basisgegevens RI&amp;E'!$C$14,Defenities!$M$28),IF(R71=Defenities!$I$32,WORKDAY('Basisgegevens RI&amp;E'!$C$14,Defenities!$M$32),IF(R71=Defenities!$I$31,WORKDAY('Basisgegevens RI&amp;E'!$C$14,Defenities!$M$31),IF(R71=Defenities!$I$30,WORKDAY('Basisgegevens RI&amp;E'!$C$14,Defenities!$M$30),IF(R71=Defenities!$I$29,WORKDAY('Basisgegevens RI&amp;E'!$C$14,Defenities!$M$29),WORKDAY('Basisgegevens RI&amp;E'!$C$14,Defenities!$M$28)))))))</f>
        <v>45413</v>
      </c>
      <c r="Y71" s="72"/>
      <c r="Z71" s="84"/>
    </row>
    <row r="72" spans="1:26" ht="114" x14ac:dyDescent="0.25">
      <c r="A72" s="28" t="s">
        <v>366</v>
      </c>
      <c r="B72" s="159">
        <v>59</v>
      </c>
      <c r="C72" s="72" t="s">
        <v>43</v>
      </c>
      <c r="D72" s="73" t="s">
        <v>129</v>
      </c>
      <c r="E72" s="74" t="s">
        <v>28</v>
      </c>
      <c r="F72" s="103" t="s">
        <v>290</v>
      </c>
      <c r="G72" s="63" t="s">
        <v>291</v>
      </c>
      <c r="H72" s="75" t="s">
        <v>14</v>
      </c>
      <c r="I72" s="76" t="s">
        <v>20</v>
      </c>
      <c r="J72" s="77" t="s">
        <v>86</v>
      </c>
      <c r="K72" s="146">
        <f>IF(J72="wettelijke verplichting", "", IF(J72=Defenities!$I$20,Defenities!$G$20,IF(J72=Defenities!$I$21,Defenities!$G$21,IF(J72=Defenities!$I$22,Defenities!$G$22,IF(J72=Defenities!$I$23,Defenities!$G$23,Defenities!$G$24)))))</f>
        <v>7</v>
      </c>
      <c r="L72" s="78" t="s">
        <v>50</v>
      </c>
      <c r="M72" s="146">
        <f>IF(J72="wettelijke verplichting"," ",(IF(L72=Defenities!$I$3,Defenities!$G$3,IF(L72=Defenities!$I$4,Defenities!$G$4,IF(L72=Defenities!$I$5,Defenities!$G$5,IF(L72=Defenities!$I$6,Defenities!$G$6,IF(L72=Defenities!$I$7,Defenities!$G$7,IF(L72=Defenities!$I$8,Defenities!$G$8,Defenities!$G$9))))))))</f>
        <v>3</v>
      </c>
      <c r="N72" s="78" t="s">
        <v>90</v>
      </c>
      <c r="O72" s="146">
        <f>IF(J72="wettelijke verplichting", "",IF(N72=Defenities!$I$12,Defenities!$G$12,IF(N72=Defenities!$I$13,Defenities!$G$13,IF(N72=Defenities!$I$14,Defenities!$G$14,IF(N72=Defenities!$I$15,Defenities!$G$15,IF(N72=Defenities!$I$16,Defenities!$G$16,Defenities!$G$17))))))</f>
        <v>2</v>
      </c>
      <c r="P72" s="149">
        <f t="shared" si="15"/>
        <v>42</v>
      </c>
      <c r="Q72" s="108">
        <f>IF(P72="nvt","W",(IF(P72&lt;20,Defenities!$I$28,IF(P72&lt;75,Defenities!$I$29,IF(P72&lt;200,Defenities!$I$30,IF(P72&lt;400,Defenities!$I$31,Defenities!$I$32))))))</f>
        <v>2</v>
      </c>
      <c r="R72" s="79">
        <f t="shared" si="1"/>
        <v>2</v>
      </c>
      <c r="S72" s="80" t="str">
        <f>IF(H72="Ja", "nvt",IF(H72="Niet van toepassing", "nvt",IF(R72=Defenities!$I$32,Defenities!$K$32,IF(R72=Defenities!$I$31,Defenities!$K$31,IF(R72=Defenities!$I$30,Defenities!$K$30,IF(R72=Defenities!$I$29,Defenities!$K$29,IF(R72=Defenities!$I$28,Defenities!$K$28,"Wettelijke verplichting")))))))</f>
        <v>Aandacht</v>
      </c>
      <c r="T72" s="109" t="s">
        <v>251</v>
      </c>
      <c r="U72" s="81" t="str">
        <f t="shared" si="21"/>
        <v>Bij uitbesteding van werkzaamheden worden de afspraken over veilig en gezond werk vastgelegd. De afspraken die binnen de organisatie gelden ten aanzien van veiligheid en gezondheid worden daarin vermeld. Er is toezicht op het nakomen van de gemaakte afspraken.</v>
      </c>
      <c r="V72" s="82" t="s">
        <v>205</v>
      </c>
      <c r="W72" s="82"/>
      <c r="X72" s="83">
        <f>IF(S72="nvt", "-", IF(R72=Defenities!$I$33,WORKDAY('Basisgegevens RI&amp;E'!$C$14,Defenities!$M$28),IF(R72=Defenities!$I$32,WORKDAY('Basisgegevens RI&amp;E'!$C$14,Defenities!$M$32),IF(R72=Defenities!$I$31,WORKDAY('Basisgegevens RI&amp;E'!$C$14,Defenities!$M$31),IF(R72=Defenities!$I$30,WORKDAY('Basisgegevens RI&amp;E'!$C$14,Defenities!$M$30),IF(R72=Defenities!$I$29,WORKDAY('Basisgegevens RI&amp;E'!$C$14,Defenities!$M$29),WORKDAY('Basisgegevens RI&amp;E'!$C$14,Defenities!$M$28)))))))</f>
        <v>45413</v>
      </c>
      <c r="Y72" s="72"/>
      <c r="Z72" s="84"/>
    </row>
    <row r="73" spans="1:26" ht="71.25" x14ac:dyDescent="0.25">
      <c r="B73" s="159">
        <v>60</v>
      </c>
      <c r="C73" s="72" t="s">
        <v>43</v>
      </c>
      <c r="D73" s="73" t="s">
        <v>130</v>
      </c>
      <c r="E73" s="74" t="s">
        <v>28</v>
      </c>
      <c r="F73" s="103" t="s">
        <v>243</v>
      </c>
      <c r="G73" s="63" t="s">
        <v>20</v>
      </c>
      <c r="H73" s="75" t="s">
        <v>14</v>
      </c>
      <c r="I73" s="76" t="s">
        <v>20</v>
      </c>
      <c r="J73" s="77" t="s">
        <v>95</v>
      </c>
      <c r="K73" s="146" t="str">
        <f>IF(J73="wettelijke verplichting", "", IF(J73=Defenities!$I$20,Defenities!$G$20,IF(J73=Defenities!$I$21,Defenities!$G$21,IF(J73=Defenities!$I$22,Defenities!$G$22,IF(J73=Defenities!$I$23,Defenities!$G$23,Defenities!$G$24)))))</f>
        <v/>
      </c>
      <c r="L73" s="78"/>
      <c r="M73" s="146"/>
      <c r="N73" s="78"/>
      <c r="O73" s="146" t="str">
        <f>IF(J73="wettelijke verplichting", "",IF(N73=Defenities!$I$12,Defenities!$G$12,IF(N73=Defenities!$I$13,Defenities!$G$13,IF(N73=Defenities!$I$14,Defenities!$G$14,IF(N73=Defenities!$I$15,Defenities!$G$15,IF(N73=Defenities!$I$16,Defenities!$G$16,Defenities!$G$17))))))</f>
        <v/>
      </c>
      <c r="P73" s="149" t="str">
        <f t="shared" si="15"/>
        <v>nvt</v>
      </c>
      <c r="Q73" s="108" t="str">
        <f>IF(P73="nvt","W",(IF(P73&lt;20,Defenities!$I$28,IF(P73&lt;75,Defenities!$I$29,IF(P73&lt;200,Defenities!$I$30,IF(P73&lt;400,Defenities!$I$31,Defenities!$I$32))))))</f>
        <v>W</v>
      </c>
      <c r="R73" s="79" t="s">
        <v>8</v>
      </c>
      <c r="S73" s="80" t="str">
        <f>IF(H73="Ja", "nvt",IF(H73="Niet van toepassing", "nvt",IF(R73=Defenities!$I$32,Defenities!$K$32,IF(R73=Defenities!$I$31,Defenities!$K$31,IF(R73=Defenities!$I$30,Defenities!$K$30,IF(R73=Defenities!$I$29,Defenities!$K$29,IF(R73=Defenities!$I$28,Defenities!$K$28,"Wettelijke verplichting")))))))</f>
        <v>Wettelijke verplichting</v>
      </c>
      <c r="T73" s="109" t="s">
        <v>266</v>
      </c>
      <c r="U73" s="81" t="str">
        <f t="shared" si="21"/>
        <v>Tijdelijke arbeidskrachten worden geïnformeerd over relevante arbozaken. Het uitzendbureau krijgt een samenvatting (relevante passages) uit de RI&amp;E.</v>
      </c>
      <c r="V73" s="82" t="s">
        <v>205</v>
      </c>
      <c r="W73" s="82"/>
      <c r="X73" s="83">
        <f>IF(S73="nvt", "-", IF(R73=Defenities!$I$33,WORKDAY('Basisgegevens RI&amp;E'!$C$14,Defenities!$M$28),IF(R73=Defenities!$I$32,WORKDAY('Basisgegevens RI&amp;E'!$C$14,Defenities!$M$32),IF(R73=Defenities!$I$31,WORKDAY('Basisgegevens RI&amp;E'!$C$14,Defenities!$M$31),IF(R73=Defenities!$I$30,WORKDAY('Basisgegevens RI&amp;E'!$C$14,Defenities!$M$30),IF(R73=Defenities!$I$29,WORKDAY('Basisgegevens RI&amp;E'!$C$14,Defenities!$M$29),WORKDAY('Basisgegevens RI&amp;E'!$C$14,Defenities!$M$28)))))))</f>
        <v>45413</v>
      </c>
      <c r="Y73" s="72"/>
      <c r="Z73" s="84"/>
    </row>
    <row r="74" spans="1:26" ht="85.5" x14ac:dyDescent="0.25">
      <c r="B74" s="159">
        <v>61</v>
      </c>
      <c r="C74" s="72" t="s">
        <v>43</v>
      </c>
      <c r="D74" s="73" t="s">
        <v>131</v>
      </c>
      <c r="E74" s="74" t="s">
        <v>28</v>
      </c>
      <c r="F74" s="103" t="s">
        <v>36</v>
      </c>
      <c r="G74" s="63" t="s">
        <v>293</v>
      </c>
      <c r="H74" s="75" t="s">
        <v>14</v>
      </c>
      <c r="I74" s="76" t="s">
        <v>20</v>
      </c>
      <c r="J74" s="77" t="s">
        <v>95</v>
      </c>
      <c r="K74" s="146" t="str">
        <f>IF(J74="wettelijke verplichting", "", IF(J74=Defenities!$I$20,Defenities!$G$20,IF(J74=Defenities!$I$21,Defenities!$G$21,IF(J74=Defenities!$I$22,Defenities!$G$22,IF(J74=Defenities!$I$23,Defenities!$G$23,Defenities!$G$24)))))</f>
        <v/>
      </c>
      <c r="L74" s="78"/>
      <c r="M74" s="146"/>
      <c r="N74" s="78"/>
      <c r="O74" s="146" t="str">
        <f>IF(J74="wettelijke verplichting", "",IF(N74=Defenities!$I$12,Defenities!$G$12,IF(N74=Defenities!$I$13,Defenities!$G$13,IF(N74=Defenities!$I$14,Defenities!$G$14,IF(N74=Defenities!$I$15,Defenities!$G$15,IF(N74=Defenities!$I$16,Defenities!$G$16,Defenities!$G$17))))))</f>
        <v/>
      </c>
      <c r="P74" s="149" t="str">
        <f t="shared" si="15"/>
        <v>nvt</v>
      </c>
      <c r="Q74" s="108" t="str">
        <f>IF(P74="nvt","W",(IF(P74&lt;20,Defenities!$I$28,IF(P74&lt;75,Defenities!$I$29,IF(P74&lt;200,Defenities!$I$30,IF(P74&lt;400,Defenities!$I$31,Defenities!$I$32))))))</f>
        <v>W</v>
      </c>
      <c r="R74" s="79" t="str">
        <f t="shared" si="1"/>
        <v>W</v>
      </c>
      <c r="S74" s="80" t="str">
        <f>IF(H74="Ja", "nvt",IF(H74="Niet van toepassing", "nvt",IF(R74=Defenities!$I$32,Defenities!$K$32,IF(R74=Defenities!$I$31,Defenities!$K$31,IF(R74=Defenities!$I$30,Defenities!$K$30,IF(R74=Defenities!$I$29,Defenities!$K$29,IF(R74=Defenities!$I$28,Defenities!$K$28,"Wettelijke verplichting")))))))</f>
        <v>Wettelijke verplichting</v>
      </c>
      <c r="T74" s="109" t="s">
        <v>294</v>
      </c>
      <c r="U74" s="81" t="str">
        <f t="shared" si="21"/>
        <v xml:space="preserve">De bedrijfsarts volgt het protocol ten aanzien van aanstellingskeuringen bij nieuwe medewerkers, zoals die in de branche is afgesproken. 
</v>
      </c>
      <c r="V74" s="82" t="s">
        <v>205</v>
      </c>
      <c r="W74" s="82"/>
      <c r="X74" s="83">
        <f>IF(S74="nvt", "-", IF(R74=Defenities!$I$33,WORKDAY('Basisgegevens RI&amp;E'!$C$14,Defenities!$M$28),IF(R74=Defenities!$I$32,WORKDAY('Basisgegevens RI&amp;E'!$C$14,Defenities!$M$32),IF(R74=Defenities!$I$31,WORKDAY('Basisgegevens RI&amp;E'!$C$14,Defenities!$M$31),IF(R74=Defenities!$I$30,WORKDAY('Basisgegevens RI&amp;E'!$C$14,Defenities!$M$30),IF(R74=Defenities!$I$29,WORKDAY('Basisgegevens RI&amp;E'!$C$14,Defenities!$M$29),WORKDAY('Basisgegevens RI&amp;E'!$C$14,Defenities!$M$28)))))))</f>
        <v>45413</v>
      </c>
      <c r="Y74" s="72"/>
      <c r="Z74" s="84"/>
    </row>
    <row r="75" spans="1:26" s="86" customFormat="1" ht="156.75" x14ac:dyDescent="0.25">
      <c r="B75" s="159">
        <v>62</v>
      </c>
      <c r="C75" s="72" t="s">
        <v>43</v>
      </c>
      <c r="D75" s="73" t="s">
        <v>132</v>
      </c>
      <c r="E75" s="74" t="s">
        <v>28</v>
      </c>
      <c r="F75" s="103" t="s">
        <v>263</v>
      </c>
      <c r="G75" s="63" t="s">
        <v>244</v>
      </c>
      <c r="H75" s="75" t="s">
        <v>14</v>
      </c>
      <c r="I75" s="76" t="s">
        <v>20</v>
      </c>
      <c r="J75" s="77" t="s">
        <v>88</v>
      </c>
      <c r="K75" s="146">
        <f>IF(J75="wettelijke verplichting", "", IF(J75=Defenities!$I$20,Defenities!$G$20,IF(J75=Defenities!$I$21,Defenities!$G$21,IF(J75=Defenities!$I$22,Defenities!$G$22,IF(J75=Defenities!$I$23,Defenities!$G$23,Defenities!$G$24)))))</f>
        <v>40</v>
      </c>
      <c r="L75" s="78" t="s">
        <v>48</v>
      </c>
      <c r="M75" s="146">
        <f>IF(J75="wettelijke verplichting"," ",(IF(L75=Defenities!$I$3,Defenities!$G$3,IF(L75=Defenities!$I$4,Defenities!$G$4,IF(L75=Defenities!$I$5,Defenities!$G$5,IF(L75=Defenities!$I$6,Defenities!$G$6,IF(L75=Defenities!$I$7,Defenities!$G$7,IF(L75=Defenities!$I$8,Defenities!$G$8,Defenities!$G$9))))))))</f>
        <v>0.1</v>
      </c>
      <c r="N75" s="78" t="s">
        <v>75</v>
      </c>
      <c r="O75" s="146">
        <f>IF(J75="wettelijke verplichting", "",IF(N75=Defenities!$I$12,Defenities!$G$12,IF(N75=Defenities!$I$13,Defenities!$G$13,IF(N75=Defenities!$I$14,Defenities!$G$14,IF(N75=Defenities!$I$15,Defenities!$G$15,IF(N75=Defenities!$I$16,Defenities!$G$16,Defenities!$G$17))))))</f>
        <v>0.1</v>
      </c>
      <c r="P75" s="149">
        <f t="shared" si="15"/>
        <v>0.4</v>
      </c>
      <c r="Q75" s="108">
        <f>IF(P75="nvt","W",(IF(P75&lt;20,Defenities!$I$28,IF(P75&lt;75,Defenities!$I$29,IF(P75&lt;200,Defenities!$I$30,IF(P75&lt;400,Defenities!$I$31,Defenities!$I$32))))))</f>
        <v>1</v>
      </c>
      <c r="R75" s="79">
        <f t="shared" si="1"/>
        <v>1</v>
      </c>
      <c r="S75" s="80" t="str">
        <f>IF(H75="Ja", "nvt",IF(H75="Niet van toepassing", "nvt",IF(R75=Defenities!$I$32,Defenities!$K$32,IF(R75=Defenities!$I$31,Defenities!$K$31,IF(R75=Defenities!$I$30,Defenities!$K$30,IF(R75=Defenities!$I$29,Defenities!$K$29,IF(R75=Defenities!$I$28,Defenities!$K$28,"Wettelijke verplichting")))))))</f>
        <v>Een keer doen</v>
      </c>
      <c r="T75" s="109" t="s">
        <v>295</v>
      </c>
      <c r="U75" s="81" t="str">
        <f t="shared" si="21"/>
        <v>De ziekteverzuimanalyse en de analyse van de incidentenregistratie worden minimaal jaarlijks beoordeeld. Dit vormt input voor de actualisatie van het Plan van Aanpak.</v>
      </c>
      <c r="V75" s="82" t="s">
        <v>205</v>
      </c>
      <c r="W75" s="82"/>
      <c r="X75" s="83">
        <f>IF(S75="nvt", "-", IF(R75=Defenities!$I$33,WORKDAY('Basisgegevens RI&amp;E'!$C$14,Defenities!$M$28),IF(R75=Defenities!$I$32,WORKDAY('Basisgegevens RI&amp;E'!$C$14,Defenities!$M$32),IF(R75=Defenities!$I$31,WORKDAY('Basisgegevens RI&amp;E'!$C$14,Defenities!$M$31),IF(R75=Defenities!$I$30,WORKDAY('Basisgegevens RI&amp;E'!$C$14,Defenities!$M$30),IF(R75=Defenities!$I$29,WORKDAY('Basisgegevens RI&amp;E'!$C$14,Defenities!$M$29),WORKDAY('Basisgegevens RI&amp;E'!$C$14,Defenities!$M$28)))))))</f>
        <v>45413</v>
      </c>
      <c r="Y75" s="72"/>
      <c r="Z75" s="84"/>
    </row>
    <row r="76" spans="1:26" ht="299.25" x14ac:dyDescent="0.25">
      <c r="B76" s="159">
        <v>63</v>
      </c>
      <c r="C76" s="72" t="s">
        <v>43</v>
      </c>
      <c r="D76" s="73" t="s">
        <v>133</v>
      </c>
      <c r="E76" s="74" t="s">
        <v>28</v>
      </c>
      <c r="F76" s="103" t="s">
        <v>35</v>
      </c>
      <c r="G76" s="63" t="s">
        <v>367</v>
      </c>
      <c r="H76" s="75" t="s">
        <v>14</v>
      </c>
      <c r="I76" s="76" t="s">
        <v>20</v>
      </c>
      <c r="J76" s="77" t="s">
        <v>95</v>
      </c>
      <c r="K76" s="146" t="str">
        <f>IF(J76="wettelijke verplichting", "", IF(J76=Defenities!$I$20,Defenities!$G$20,IF(J76=Defenities!$I$21,Defenities!$G$21,IF(J76=Defenities!$I$22,Defenities!$G$22,IF(J76=Defenities!$I$23,Defenities!$G$23,Defenities!$G$24)))))</f>
        <v/>
      </c>
      <c r="L76" s="78"/>
      <c r="M76" s="146"/>
      <c r="N76" s="78"/>
      <c r="O76" s="146" t="str">
        <f>IF(J76="wettelijke verplichting", "",IF(N76=Defenities!$I$12,Defenities!$G$12,IF(N76=Defenities!$I$13,Defenities!$G$13,IF(N76=Defenities!$I$14,Defenities!$G$14,IF(N76=Defenities!$I$15,Defenities!$G$15,IF(N76=Defenities!$I$16,Defenities!$G$16,Defenities!$G$17))))))</f>
        <v/>
      </c>
      <c r="P76" s="149" t="str">
        <f t="shared" si="15"/>
        <v>nvt</v>
      </c>
      <c r="Q76" s="108" t="str">
        <f>IF(P76="nvt","W",(IF(P76&lt;20,Defenities!$I$28,IF(P76&lt;75,Defenities!$I$29,IF(P76&lt;200,Defenities!$I$30,IF(P76&lt;400,Defenities!$I$31,Defenities!$I$32))))))</f>
        <v>W</v>
      </c>
      <c r="R76" s="79" t="str">
        <f t="shared" si="1"/>
        <v>W</v>
      </c>
      <c r="S76" s="80" t="str">
        <f>IF(H76="Ja", "nvt",IF(H76="Niet van toepassing", "nvt",IF(R76=Defenities!$I$32,Defenities!$K$32,IF(R76=Defenities!$I$31,Defenities!$K$31,IF(R76=Defenities!$I$30,Defenities!$K$30,IF(R76=Defenities!$I$29,Defenities!$K$29,IF(R76=Defenities!$I$28,Defenities!$K$28,"Wettelijke verplichting")))))))</f>
        <v>Wettelijke verplichting</v>
      </c>
      <c r="T76" s="109" t="s">
        <v>303</v>
      </c>
      <c r="U76" s="81" t="str">
        <f t="shared" si="21"/>
        <v xml:space="preserve">Adequate voorlichting en instructie voor alle medewerkers over relevante arbozaken. 
Onderzoek welke vormen van voorlichting en instructie het meest geschikt zijn:
• werkoverleg, door periodiek (en tenminste jaarlijks) aandacht te besteden aan relevante onderwerpen;
• opleidingsbeleid (bijvoorbeeld de opleiding van leden BO-team, ergocoaches e.d.);
• interne mededelingen (nieuwsbrief, intranet);
• functionerings- en beoordelingsgesprekken.
Zie ook: Arbocatalogus Ambulancezorg.
</v>
      </c>
      <c r="V76" s="82" t="s">
        <v>205</v>
      </c>
      <c r="W76" s="82"/>
      <c r="X76" s="83">
        <f>IF(S76="nvt", "-", IF(R76=Defenities!$I$33,WORKDAY('Basisgegevens RI&amp;E'!$C$14,Defenities!$M$28),IF(R76=Defenities!$I$32,WORKDAY('Basisgegevens RI&amp;E'!$C$14,Defenities!$M$32),IF(R76=Defenities!$I$31,WORKDAY('Basisgegevens RI&amp;E'!$C$14,Defenities!$M$31),IF(R76=Defenities!$I$30,WORKDAY('Basisgegevens RI&amp;E'!$C$14,Defenities!$M$30),IF(R76=Defenities!$I$29,WORKDAY('Basisgegevens RI&amp;E'!$C$14,Defenities!$M$29),WORKDAY('Basisgegevens RI&amp;E'!$C$14,Defenities!$M$28)))))))</f>
        <v>45413</v>
      </c>
      <c r="Y76" s="72"/>
      <c r="Z76" s="84"/>
    </row>
    <row r="77" spans="1:26" ht="228" x14ac:dyDescent="0.25">
      <c r="B77" s="159">
        <v>64</v>
      </c>
      <c r="C77" s="72" t="s">
        <v>43</v>
      </c>
      <c r="D77" s="73" t="s">
        <v>135</v>
      </c>
      <c r="E77" s="74" t="s">
        <v>28</v>
      </c>
      <c r="F77" s="103" t="s">
        <v>39</v>
      </c>
      <c r="G77" s="63" t="s">
        <v>368</v>
      </c>
      <c r="H77" s="75" t="s">
        <v>14</v>
      </c>
      <c r="I77" s="76" t="s">
        <v>20</v>
      </c>
      <c r="J77" s="77" t="s">
        <v>95</v>
      </c>
      <c r="K77" s="146" t="str">
        <f>IF(J77="wettelijke verplichting", "", IF(J77=Defenities!$I$20,Defenities!$G$20,IF(J77=Defenities!$I$21,Defenities!$G$21,IF(J77=Defenities!$I$22,Defenities!$G$22,IF(J77=Defenities!$I$23,Defenities!$G$23,Defenities!$G$24)))))</f>
        <v/>
      </c>
      <c r="L77" s="78"/>
      <c r="M77" s="146"/>
      <c r="N77" s="78"/>
      <c r="O77" s="146" t="str">
        <f>IF(J77="wettelijke verplichting", "",IF(N77=Defenities!$I$12,Defenities!$G$12,IF(N77=Defenities!$I$13,Defenities!$G$13,IF(N77=Defenities!$I$14,Defenities!$G$14,IF(N77=Defenities!$I$15,Defenities!$G$15,IF(N77=Defenities!$I$16,Defenities!$G$16,Defenities!$G$17))))))</f>
        <v/>
      </c>
      <c r="P77" s="149" t="str">
        <f t="shared" si="15"/>
        <v>nvt</v>
      </c>
      <c r="Q77" s="108" t="str">
        <f>IF(P77="nvt","W",(IF(P77&lt;20,Defenities!$I$28,IF(P77&lt;75,Defenities!$I$29,IF(P77&lt;200,Defenities!$I$30,IF(P77&lt;400,Defenities!$I$31,Defenities!$I$32))))))</f>
        <v>W</v>
      </c>
      <c r="R77" s="79" t="str">
        <f t="shared" si="1"/>
        <v>W</v>
      </c>
      <c r="S77" s="80" t="str">
        <f>IF(H77="Ja", "nvt",IF(H77="Niet van toepassing", "nvt",IF(R77=Defenities!$I$32,Defenities!$K$32,IF(R77=Defenities!$I$31,Defenities!$K$31,IF(R77=Defenities!$I$30,Defenities!$K$30,IF(R77=Defenities!$I$29,Defenities!$K$29,IF(R77=Defenities!$I$28,Defenities!$K$28,"Wettelijke verplichting")))))))</f>
        <v>Wettelijke verplichting</v>
      </c>
      <c r="T77" s="109" t="s">
        <v>252</v>
      </c>
      <c r="U77" s="81" t="str">
        <f xml:space="preserve"> IF(S77="nvt", "",T77)</f>
        <v>Gebruik een registratiesysteem en procedure voor arbeidsongevallen. Dit wordt afgestemd met het systeem en procedure over de registratie van agressieincidenten.</v>
      </c>
      <c r="V77" s="82" t="s">
        <v>205</v>
      </c>
      <c r="W77" s="82"/>
      <c r="X77" s="83">
        <f>IF(S77="nvt", "-", IF(R77=Defenities!$I$33,WORKDAY('Basisgegevens RI&amp;E'!$C$14,Defenities!$M$28),IF(R77=Defenities!$I$32,WORKDAY('Basisgegevens RI&amp;E'!$C$14,Defenities!$M$32),IF(R77=Defenities!$I$31,WORKDAY('Basisgegevens RI&amp;E'!$C$14,Defenities!$M$31),IF(R77=Defenities!$I$30,WORKDAY('Basisgegevens RI&amp;E'!$C$14,Defenities!$M$30),IF(R77=Defenities!$I$29,WORKDAY('Basisgegevens RI&amp;E'!$C$14,Defenities!$M$29),WORKDAY('Basisgegevens RI&amp;E'!$C$14,Defenities!$M$28)))))))</f>
        <v>45413</v>
      </c>
      <c r="Y77" s="72"/>
      <c r="Z77" s="84"/>
    </row>
    <row r="78" spans="1:26" ht="156.75" x14ac:dyDescent="0.25">
      <c r="B78" s="159">
        <v>65</v>
      </c>
      <c r="C78" s="72" t="s">
        <v>43</v>
      </c>
      <c r="D78" s="73" t="s">
        <v>134</v>
      </c>
      <c r="E78" s="74" t="s">
        <v>28</v>
      </c>
      <c r="F78" s="103" t="s">
        <v>213</v>
      </c>
      <c r="G78" s="63" t="s">
        <v>296</v>
      </c>
      <c r="H78" s="75" t="s">
        <v>14</v>
      </c>
      <c r="I78" s="76" t="s">
        <v>20</v>
      </c>
      <c r="J78" s="77" t="s">
        <v>95</v>
      </c>
      <c r="K78" s="146" t="str">
        <f>IF(J78="wettelijke verplichting", "", IF(J78=Defenities!$I$20,Defenities!$G$20,IF(J78=Defenities!$I$21,Defenities!$G$21,IF(J78=Defenities!$I$22,Defenities!$G$22,IF(J78=Defenities!$I$23,Defenities!$G$23,Defenities!$G$24)))))</f>
        <v/>
      </c>
      <c r="L78" s="78"/>
      <c r="M78" s="146"/>
      <c r="N78" s="78"/>
      <c r="O78" s="146" t="str">
        <f>IF(J78="wettelijke verplichting", "",IF(N78=Defenities!$I$12,Defenities!$G$12,IF(N78=Defenities!$I$13,Defenities!$G$13,IF(N78=Defenities!$I$14,Defenities!$G$14,IF(N78=Defenities!$I$15,Defenities!$G$15,IF(N78=Defenities!$I$16,Defenities!$G$16,Defenities!$G$17))))))</f>
        <v/>
      </c>
      <c r="P78" s="149" t="str">
        <f t="shared" si="15"/>
        <v>nvt</v>
      </c>
      <c r="Q78" s="108" t="str">
        <f>IF(P78="nvt","W",(IF(P78&lt;20,Defenities!$I$28,IF(P78&lt;75,Defenities!$I$29,IF(P78&lt;200,Defenities!$I$30,IF(P78&lt;400,Defenities!$I$31,Defenities!$I$32))))))</f>
        <v>W</v>
      </c>
      <c r="R78" s="79" t="str">
        <f t="shared" si="1"/>
        <v>W</v>
      </c>
      <c r="S78" s="80" t="str">
        <f>IF(H78="Ja", "nvt",IF(H78="Niet van toepassing", "nvt",IF(R78=Defenities!$I$32,Defenities!$K$32,IF(R78=Defenities!$I$31,Defenities!$K$31,IF(R78=Defenities!$I$30,Defenities!$K$30,IF(R78=Defenities!$I$29,Defenities!$K$29,IF(R78=Defenities!$I$28,Defenities!$K$28,"Wettelijke verplichting")))))))</f>
        <v>Wettelijke verplichting</v>
      </c>
      <c r="T78" s="109" t="s">
        <v>297</v>
      </c>
      <c r="U78" s="81" t="str">
        <f t="shared" si="21"/>
        <v>De stand van zaken ten aanzien van het Plan van Aanpak wordt minimaal jaarlijks opgesteld. De voortgang wordt besproken tussen directie en ondernemingsraad.</v>
      </c>
      <c r="V78" s="82" t="s">
        <v>205</v>
      </c>
      <c r="W78" s="82"/>
      <c r="X78" s="83">
        <f>IF(S78="nvt", "-", IF(R78=Defenities!$I$33,WORKDAY('Basisgegevens RI&amp;E'!$C$14,Defenities!$M$28),IF(R78=Defenities!$I$32,WORKDAY('Basisgegevens RI&amp;E'!$C$14,Defenities!$M$32),IF(R78=Defenities!$I$31,WORKDAY('Basisgegevens RI&amp;E'!$C$14,Defenities!$M$31),IF(R78=Defenities!$I$30,WORKDAY('Basisgegevens RI&amp;E'!$C$14,Defenities!$M$30),IF(R78=Defenities!$I$29,WORKDAY('Basisgegevens RI&amp;E'!$C$14,Defenities!$M$29),WORKDAY('Basisgegevens RI&amp;E'!$C$14,Defenities!$M$28)))))))</f>
        <v>45413</v>
      </c>
      <c r="Y78" s="72"/>
      <c r="Z78" s="84"/>
    </row>
    <row r="79" spans="1:26" ht="57" x14ac:dyDescent="0.25">
      <c r="B79" s="159">
        <v>66</v>
      </c>
      <c r="C79" s="72" t="s">
        <v>43</v>
      </c>
      <c r="D79" s="73" t="s">
        <v>136</v>
      </c>
      <c r="E79" s="74" t="s">
        <v>24</v>
      </c>
      <c r="F79" s="103" t="s">
        <v>264</v>
      </c>
      <c r="G79" s="63" t="s">
        <v>20</v>
      </c>
      <c r="H79" s="75" t="s">
        <v>14</v>
      </c>
      <c r="I79" s="76" t="s">
        <v>20</v>
      </c>
      <c r="J79" s="77" t="s">
        <v>95</v>
      </c>
      <c r="K79" s="146" t="str">
        <f>IF(J79="wettelijke verplichting", "", IF(J79=Defenities!$I$20,Defenities!$G$20,IF(J79=Defenities!$I$21,Defenities!$G$21,IF(J79=Defenities!$I$22,Defenities!$G$22,IF(J79=Defenities!$I$23,Defenities!$G$23,Defenities!$G$24)))))</f>
        <v/>
      </c>
      <c r="L79" s="78"/>
      <c r="M79" s="146"/>
      <c r="N79" s="78"/>
      <c r="O79" s="146" t="str">
        <f>IF(J79="wettelijke verplichting", "",IF(N79=Defenities!$I$12,Defenities!$G$12,IF(N79=Defenities!$I$13,Defenities!$G$13,IF(N79=Defenities!$I$14,Defenities!$G$14,IF(N79=Defenities!$I$15,Defenities!$G$15,IF(N79=Defenities!$I$16,Defenities!$G$16,Defenities!$G$17))))))</f>
        <v/>
      </c>
      <c r="P79" s="149" t="str">
        <f t="shared" si="15"/>
        <v>nvt</v>
      </c>
      <c r="Q79" s="108" t="str">
        <f>IF(P79="nvt","W",(IF(P79&lt;20,Defenities!$I$28,IF(P79&lt;75,Defenities!$I$29,IF(P79&lt;200,Defenities!$I$30,IF(P79&lt;400,Defenities!$I$31,Defenities!$I$32))))))</f>
        <v>W</v>
      </c>
      <c r="R79" s="79" t="str">
        <f t="shared" si="1"/>
        <v>W</v>
      </c>
      <c r="S79" s="80" t="str">
        <f>IF(H79="Ja", "nvt",IF(H79="Niet van toepassing", "nvt",IF(R79=Defenities!$I$32,Defenities!$K$32,IF(R79=Defenities!$I$31,Defenities!$K$31,IF(R79=Defenities!$I$30,Defenities!$K$30,IF(R79=Defenities!$I$29,Defenities!$K$29,IF(R79=Defenities!$I$28,Defenities!$K$28,"Wettelijke verplichting")))))))</f>
        <v>Wettelijke verplichting</v>
      </c>
      <c r="T79" s="109" t="s">
        <v>265</v>
      </c>
      <c r="U79" s="81" t="str">
        <f t="shared" si="21"/>
        <v>Tijdige planning en communicatie van de werkroosters. Daarbij wordt tenminste de minimumtermijn van 28 dagen in acht genomen.</v>
      </c>
      <c r="V79" s="82" t="s">
        <v>205</v>
      </c>
      <c r="W79" s="82"/>
      <c r="X79" s="83">
        <f>IF(S79="nvt", "-", IF(R79=Defenities!$I$33,WORKDAY('Basisgegevens RI&amp;E'!$C$14,Defenities!$M$28),IF(R79=Defenities!$I$32,WORKDAY('Basisgegevens RI&amp;E'!$C$14,Defenities!$M$32),IF(R79=Defenities!$I$31,WORKDAY('Basisgegevens RI&amp;E'!$C$14,Defenities!$M$31),IF(R79=Defenities!$I$30,WORKDAY('Basisgegevens RI&amp;E'!$C$14,Defenities!$M$30),IF(R79=Defenities!$I$29,WORKDAY('Basisgegevens RI&amp;E'!$C$14,Defenities!$M$29),WORKDAY('Basisgegevens RI&amp;E'!$C$14,Defenities!$M$28)))))))</f>
        <v>45413</v>
      </c>
      <c r="Y79" s="72"/>
      <c r="Z79" s="84"/>
    </row>
    <row r="80" spans="1:26" ht="99.75" x14ac:dyDescent="0.25">
      <c r="B80" s="159">
        <v>67</v>
      </c>
      <c r="C80" s="72" t="s">
        <v>43</v>
      </c>
      <c r="D80" s="73" t="s">
        <v>137</v>
      </c>
      <c r="E80" s="74" t="s">
        <v>24</v>
      </c>
      <c r="F80" s="103" t="s">
        <v>298</v>
      </c>
      <c r="G80" s="63" t="s">
        <v>299</v>
      </c>
      <c r="H80" s="75" t="s">
        <v>14</v>
      </c>
      <c r="I80" s="76" t="s">
        <v>20</v>
      </c>
      <c r="J80" s="77" t="s">
        <v>95</v>
      </c>
      <c r="K80" s="146" t="str">
        <f>IF(J80="wettelijke verplichting", "", IF(J80=Defenities!$I$20,Defenities!$G$20,IF(J80=Defenities!$I$21,Defenities!$G$21,IF(J80=Defenities!$I$22,Defenities!$G$22,IF(J80=Defenities!$I$23,Defenities!$G$23,Defenities!$G$24)))))</f>
        <v/>
      </c>
      <c r="L80" s="78"/>
      <c r="M80" s="146"/>
      <c r="N80" s="78"/>
      <c r="O80" s="146" t="str">
        <f>IF(J80="wettelijke verplichting", "",IF(N80=Defenities!$I$12,Defenities!$G$12,IF(N80=Defenities!$I$13,Defenities!$G$13,IF(N80=Defenities!$I$14,Defenities!$G$14,IF(N80=Defenities!$I$15,Defenities!$G$15,IF(N80=Defenities!$I$16,Defenities!$G$16,Defenities!$G$17))))))</f>
        <v/>
      </c>
      <c r="P80" s="149" t="str">
        <f t="shared" si="15"/>
        <v>nvt</v>
      </c>
      <c r="Q80" s="108" t="str">
        <f>IF(P80="nvt","W",(IF(P80&lt;20,Defenities!$I$28,IF(P80&lt;75,Defenities!$I$29,IF(P80&lt;200,Defenities!$I$30,IF(P80&lt;400,Defenities!$I$31,Defenities!$I$32))))))</f>
        <v>W</v>
      </c>
      <c r="R80" s="79" t="str">
        <f t="shared" si="1"/>
        <v>W</v>
      </c>
      <c r="S80" s="80" t="str">
        <f>IF(H80="Ja", "nvt",IF(H80="Niet van toepassing", "nvt",IF(R80=Defenities!$I$32,Defenities!$K$32,IF(R80=Defenities!$I$31,Defenities!$K$31,IF(R80=Defenities!$I$30,Defenities!$K$30,IF(R80=Defenities!$I$29,Defenities!$K$29,IF(R80=Defenities!$I$28,Defenities!$K$28,"Wettelijke verplichting")))))))</f>
        <v>Wettelijke verplichting</v>
      </c>
      <c r="T80" s="109" t="s">
        <v>253</v>
      </c>
      <c r="U80" s="81" t="str">
        <f t="shared" si="21"/>
        <v>Bewaking van de arbeids- en rusttijdennormen inclusief nevenwerkzaamheden. Voor zover de werkgever toestemming heeft gegeven voor nevenwerkzaamheden.</v>
      </c>
      <c r="V80" s="82" t="s">
        <v>205</v>
      </c>
      <c r="W80" s="82"/>
      <c r="X80" s="83">
        <f>IF(S80="nvt", "-", IF(R80=Defenities!$I$33,WORKDAY('Basisgegevens RI&amp;E'!$C$14,Defenities!$M$28),IF(R80=Defenities!$I$32,WORKDAY('Basisgegevens RI&amp;E'!$C$14,Defenities!$M$32),IF(R80=Defenities!$I$31,WORKDAY('Basisgegevens RI&amp;E'!$C$14,Defenities!$M$31),IF(R80=Defenities!$I$30,WORKDAY('Basisgegevens RI&amp;E'!$C$14,Defenities!$M$30),IF(R80=Defenities!$I$29,WORKDAY('Basisgegevens RI&amp;E'!$C$14,Defenities!$M$29),WORKDAY('Basisgegevens RI&amp;E'!$C$14,Defenities!$M$28)))))))</f>
        <v>45413</v>
      </c>
      <c r="Y80" s="72"/>
      <c r="Z80" s="84"/>
    </row>
    <row r="81" spans="2:26" ht="85.5" x14ac:dyDescent="0.25">
      <c r="B81" s="159">
        <v>68</v>
      </c>
      <c r="C81" s="72" t="s">
        <v>43</v>
      </c>
      <c r="D81" s="73" t="s">
        <v>138</v>
      </c>
      <c r="E81" s="74" t="s">
        <v>24</v>
      </c>
      <c r="F81" s="103" t="s">
        <v>220</v>
      </c>
      <c r="G81" s="63" t="s">
        <v>300</v>
      </c>
      <c r="H81" s="75" t="s">
        <v>14</v>
      </c>
      <c r="I81" s="76" t="s">
        <v>20</v>
      </c>
      <c r="J81" s="77" t="s">
        <v>95</v>
      </c>
      <c r="K81" s="146" t="str">
        <f>IF(J81="wettelijke verplichting", "", IF(J81=Defenities!$I$20,Defenities!$G$20,IF(J81=Defenities!$I$21,Defenities!$G$21,IF(J81=Defenities!$I$22,Defenities!$G$22,IF(J81=Defenities!$I$23,Defenities!$G$23,Defenities!$G$24)))))</f>
        <v/>
      </c>
      <c r="L81" s="78"/>
      <c r="M81" s="146"/>
      <c r="N81" s="78"/>
      <c r="O81" s="146" t="str">
        <f>IF(J81="wettelijke verplichting", "",IF(N81=Defenities!$I$12,Defenities!$G$12,IF(N81=Defenities!$I$13,Defenities!$G$13,IF(N81=Defenities!$I$14,Defenities!$G$14,IF(N81=Defenities!$I$15,Defenities!$G$15,IF(N81=Defenities!$I$16,Defenities!$G$16,Defenities!$G$17))))))</f>
        <v/>
      </c>
      <c r="P81" s="149" t="str">
        <f t="shared" si="15"/>
        <v>nvt</v>
      </c>
      <c r="Q81" s="108" t="str">
        <f>IF(P81="nvt","W",(IF(P81&lt;20,Defenities!$I$28,IF(P81&lt;75,Defenities!$I$29,IF(P81&lt;200,Defenities!$I$30,IF(P81&lt;400,Defenities!$I$31,Defenities!$I$32))))))</f>
        <v>W</v>
      </c>
      <c r="R81" s="79" t="str">
        <f t="shared" si="1"/>
        <v>W</v>
      </c>
      <c r="S81" s="80" t="str">
        <f>IF(H81="Ja", "nvt",IF(H81="Niet van toepassing", "nvt",IF(R81=Defenities!$I$32,Defenities!$K$32,IF(R81=Defenities!$I$31,Defenities!$K$31,IF(R81=Defenities!$I$30,Defenities!$K$30,IF(R81=Defenities!$I$29,Defenities!$K$29,IF(R81=Defenities!$I$28,Defenities!$K$28,"Wettelijke verplichting")))))))</f>
        <v>Wettelijke verplichting</v>
      </c>
      <c r="T81" s="109" t="s">
        <v>301</v>
      </c>
      <c r="U81" s="81" t="str">
        <f t="shared" si="21"/>
        <v>Adequate registratie van feitelijk gewerkte uren, rusttijden en fictieve uren.</v>
      </c>
      <c r="V81" s="82" t="s">
        <v>205</v>
      </c>
      <c r="W81" s="82"/>
      <c r="X81" s="83">
        <f>IF(S81="nvt", "-", IF(R81=Defenities!$I$33,WORKDAY('Basisgegevens RI&amp;E'!$C$14,Defenities!$M$28),IF(R81=Defenities!$I$32,WORKDAY('Basisgegevens RI&amp;E'!$C$14,Defenities!$M$32),IF(R81=Defenities!$I$31,WORKDAY('Basisgegevens RI&amp;E'!$C$14,Defenities!$M$31),IF(R81=Defenities!$I$30,WORKDAY('Basisgegevens RI&amp;E'!$C$14,Defenities!$M$30),IF(R81=Defenities!$I$29,WORKDAY('Basisgegevens RI&amp;E'!$C$14,Defenities!$M$29),WORKDAY('Basisgegevens RI&amp;E'!$C$14,Defenities!$M$28)))))))</f>
        <v>45413</v>
      </c>
      <c r="Y81" s="72"/>
      <c r="Z81" s="84"/>
    </row>
    <row r="82" spans="2:26" ht="228" x14ac:dyDescent="0.25">
      <c r="B82" s="160">
        <v>69</v>
      </c>
      <c r="C82" s="72" t="s">
        <v>43</v>
      </c>
      <c r="D82" s="73" t="s">
        <v>139</v>
      </c>
      <c r="E82" s="74" t="s">
        <v>24</v>
      </c>
      <c r="F82" s="103" t="s">
        <v>0</v>
      </c>
      <c r="G82" s="63" t="s">
        <v>369</v>
      </c>
      <c r="H82" s="75" t="s">
        <v>14</v>
      </c>
      <c r="I82" s="76" t="s">
        <v>20</v>
      </c>
      <c r="J82" s="77" t="s">
        <v>95</v>
      </c>
      <c r="K82" s="146" t="str">
        <f>IF(J82="wettelijke verplichting", "", IF(J82=Defenities!$I$20,Defenities!$G$20,IF(J82=Defenities!$I$21,Defenities!$G$21,IF(J82=Defenities!$I$22,Defenities!$G$22,IF(J82=Defenities!$I$23,Defenities!$G$23,Defenities!$G$24)))))</f>
        <v/>
      </c>
      <c r="L82" s="78"/>
      <c r="M82" s="146"/>
      <c r="N82" s="78"/>
      <c r="O82" s="146" t="str">
        <f>IF(J82="wettelijke verplichting", "",IF(N82=Defenities!$I$12,Defenities!$G$12,IF(N82=Defenities!$I$13,Defenities!$G$13,IF(N82=Defenities!$I$14,Defenities!$G$14,IF(N82=Defenities!$I$15,Defenities!$G$15,IF(N82=Defenities!$I$16,Defenities!$G$16,Defenities!$G$17))))))</f>
        <v/>
      </c>
      <c r="P82" s="149" t="str">
        <f t="shared" si="15"/>
        <v>nvt</v>
      </c>
      <c r="Q82" s="108" t="str">
        <f>IF(P82="nvt","W",(IF(P82&lt;20,Defenities!$I$28,IF(P82&lt;75,Defenities!$I$29,IF(P82&lt;200,Defenities!$I$30,IF(P82&lt;400,Defenities!$I$31,Defenities!$I$32))))))</f>
        <v>W</v>
      </c>
      <c r="R82" s="79" t="str">
        <f t="shared" si="1"/>
        <v>W</v>
      </c>
      <c r="S82" s="80" t="str">
        <f>IF(H82="Ja", "nvt",IF(H82="Niet van toepassing", "nvt",IF(R82=Defenities!$I$32,Defenities!$K$32,IF(R82=Defenities!$I$31,Defenities!$K$31,IF(R82=Defenities!$I$30,Defenities!$K$30,IF(R82=Defenities!$I$29,Defenities!$K$29,IF(R82=Defenities!$I$28,Defenities!$K$28,"Wettelijke verplichting")))))))</f>
        <v>Wettelijke verplichting</v>
      </c>
      <c r="T82" s="109" t="s">
        <v>370</v>
      </c>
      <c r="U82" s="81" t="str">
        <f t="shared" si="21"/>
        <v xml:space="preserve">De roostering houdt zich aan de eisen uit de cao en Arbeidstijdenwet en houdt rekening met de vereiste rusttijden en regels rond zwangeren en jonge moeders. Zie de Arbocatalogus Ambulancezorg voor tips rond gezond gedrag in nachtdiensten.
Werknemers krijgen de mogelijkheid om hun nevenwerkzaamheden in te voeren in het rooster en te laten toetsen op de bepalingen van de werk- en rusttijden.  
</v>
      </c>
      <c r="V82" s="82" t="s">
        <v>205</v>
      </c>
      <c r="W82" s="82"/>
      <c r="X82" s="83">
        <f>IF(S82="nvt", "-", IF(R82=Defenities!$I$33,WORKDAY('Basisgegevens RI&amp;E'!$C$14,Defenities!$M$28),IF(R82=Defenities!$I$32,WORKDAY('Basisgegevens RI&amp;E'!$C$14,Defenities!$M$32),IF(R82=Defenities!$I$31,WORKDAY('Basisgegevens RI&amp;E'!$C$14,Defenities!$M$31),IF(R82=Defenities!$I$30,WORKDAY('Basisgegevens RI&amp;E'!$C$14,Defenities!$M$30),IF(R82=Defenities!$I$29,WORKDAY('Basisgegevens RI&amp;E'!$C$14,Defenities!$M$29),WORKDAY('Basisgegevens RI&amp;E'!$C$14,Defenities!$M$28)))))))</f>
        <v>45413</v>
      </c>
      <c r="Y82" s="72"/>
      <c r="Z82" s="84"/>
    </row>
    <row r="83" spans="2:26" ht="128.25" x14ac:dyDescent="0.25">
      <c r="B83" s="160">
        <v>70</v>
      </c>
      <c r="C83" s="72" t="s">
        <v>43</v>
      </c>
      <c r="D83" s="73" t="s">
        <v>140</v>
      </c>
      <c r="E83" s="74" t="s">
        <v>509</v>
      </c>
      <c r="F83" s="103" t="s">
        <v>510</v>
      </c>
      <c r="G83" s="63" t="s">
        <v>511</v>
      </c>
      <c r="H83" s="75" t="s">
        <v>14</v>
      </c>
      <c r="I83" s="76" t="s">
        <v>20</v>
      </c>
      <c r="J83" s="77" t="s">
        <v>103</v>
      </c>
      <c r="K83" s="146" t="str">
        <f>IF(J83="wettelijke verplichting", "", IF(J83=Defenities!$I$20,Defenities!$G$20,IF(J83=Defenities!$I$21,Defenities!$G$21,IF(J83=Defenities!$I$22,Defenities!$G$22,IF(J83=Defenities!$I$23,Defenities!$G$23,Defenities!$G$24)))))</f>
        <v/>
      </c>
      <c r="L83" s="78" t="s">
        <v>50</v>
      </c>
      <c r="M83" s="146" t="str">
        <f>IF(J83="wettelijke verplichting"," ",(IF(L83=Defenities!$I$3,Defenities!$G$3,IF(L83=Defenities!$I$4,Defenities!$G$4,IF(L83=Defenities!$I$5,Defenities!$G$5,IF(L83=Defenities!$I$6,Defenities!$G$6,IF(L83=Defenities!$I$7,Defenities!$G$7,IF(L83=Defenities!$I$8,Defenities!$G$8,Defenities!$G$9))))))))</f>
        <v xml:space="preserve"> </v>
      </c>
      <c r="N83" s="78" t="s">
        <v>90</v>
      </c>
      <c r="O83" s="146" t="str">
        <f>IF(J83="wettelijke verplichting", "",IF(N83=Defenities!$I$12,Defenities!$G$12,IF(N83=Defenities!$I$13,Defenities!$G$13,IF(N83=Defenities!$I$14,Defenities!$G$14,IF(N83=Defenities!$I$15,Defenities!$G$15,IF(N83=Defenities!$I$16,Defenities!$G$16,Defenities!$G$17))))))</f>
        <v/>
      </c>
      <c r="P83" s="149" t="str">
        <f t="shared" ref="P83:P92" si="22">IF(J83="wettelijke verplichting", "nvt", (K83*M83*O83))</f>
        <v>nvt</v>
      </c>
      <c r="Q83" s="108" t="str">
        <f>IF(P83="nvt","W",(IF(P83&lt;20,Defenities!$I$28,IF(P83&lt;75,Defenities!$I$29,IF(P83&lt;200,Defenities!$I$30,IF(P83&lt;400,Defenities!$I$31,Defenities!$I$32))))))</f>
        <v>W</v>
      </c>
      <c r="R83" s="79" t="str">
        <f t="shared" ref="R83:R92" si="23">Q83</f>
        <v>W</v>
      </c>
      <c r="S83" s="80" t="str">
        <f>IF(H83="Ja", "nvt",IF(H83="Niet van toepassing", "nvt",IF(R83=Defenities!$I$32,Defenities!$K$32,IF(R83=Defenities!$I$31,Defenities!$K$31,IF(R83=Defenities!$I$30,Defenities!$K$30,IF(R83=Defenities!$I$29,Defenities!$K$29,IF(R83=Defenities!$I$28,Defenities!$K$28,"Wettelijke verplichting")))))))</f>
        <v>Wettelijke verplichting</v>
      </c>
      <c r="T83" s="109" t="s">
        <v>512</v>
      </c>
      <c r="U83" s="81"/>
      <c r="V83" s="82"/>
      <c r="W83" s="82"/>
      <c r="X83" s="83">
        <f>IF(S83="nvt", "-", IF(R83=Defenities!$I$33,WORKDAY('Basisgegevens RI&amp;E'!$C$14,Defenities!$M$28),IF(R83=Defenities!$I$32,WORKDAY('Basisgegevens RI&amp;E'!$C$14,Defenities!$M$32),IF(R83=Defenities!$I$31,WORKDAY('Basisgegevens RI&amp;E'!$C$14,Defenities!$M$31),IF(R83=Defenities!$I$30,WORKDAY('Basisgegevens RI&amp;E'!$C$14,Defenities!$M$30),IF(R83=Defenities!$I$29,WORKDAY('Basisgegevens RI&amp;E'!$C$14,Defenities!$M$29),WORKDAY('Basisgegevens RI&amp;E'!$C$14,Defenities!$M$28)))))))</f>
        <v>45413</v>
      </c>
      <c r="Y83" s="88"/>
      <c r="Z83" s="89"/>
    </row>
    <row r="84" spans="2:26" ht="99.75" x14ac:dyDescent="0.25">
      <c r="B84" s="160">
        <v>71</v>
      </c>
      <c r="C84" s="72" t="s">
        <v>43</v>
      </c>
      <c r="D84" s="73" t="s">
        <v>422</v>
      </c>
      <c r="E84" s="74" t="s">
        <v>509</v>
      </c>
      <c r="F84" s="103" t="s">
        <v>513</v>
      </c>
      <c r="G84" s="63" t="s">
        <v>514</v>
      </c>
      <c r="H84" s="75" t="s">
        <v>14</v>
      </c>
      <c r="I84" s="76" t="s">
        <v>20</v>
      </c>
      <c r="J84" s="77" t="s">
        <v>85</v>
      </c>
      <c r="K84" s="146">
        <f>IF(J84="wettelijke verplichting", "", IF(J84=Defenities!$I$20,Defenities!$G$20,IF(J84=Defenities!$I$21,Defenities!$G$21,IF(J84=Defenities!$I$22,Defenities!$G$22,IF(J84=Defenities!$I$23,Defenities!$G$23,Defenities!$G$24)))))</f>
        <v>3</v>
      </c>
      <c r="L84" s="78" t="s">
        <v>51</v>
      </c>
      <c r="M84" s="146">
        <f>IF(J84="wettelijke verplichting"," ",(IF(L84=Defenities!$I$3,Defenities!$G$3,IF(L84=Defenities!$I$4,Defenities!$G$4,IF(L84=Defenities!$I$5,Defenities!$G$5,IF(L84=Defenities!$I$6,Defenities!$G$6,IF(L84=Defenities!$I$7,Defenities!$G$7,IF(L84=Defenities!$I$8,Defenities!$G$8,Defenities!$G$9))))))))</f>
        <v>6</v>
      </c>
      <c r="N84" s="78" t="s">
        <v>90</v>
      </c>
      <c r="O84" s="146">
        <f>IF(J84="wettelijke verplichting", "",IF(N84=Defenities!$I$12,Defenities!$G$12,IF(N84=Defenities!$I$13,Defenities!$G$13,IF(N84=Defenities!$I$14,Defenities!$G$14,IF(N84=Defenities!$I$15,Defenities!$G$15,IF(N84=Defenities!$I$16,Defenities!$G$16,Defenities!$G$17))))))</f>
        <v>2</v>
      </c>
      <c r="P84" s="149">
        <f t="shared" si="22"/>
        <v>36</v>
      </c>
      <c r="Q84" s="108">
        <f>IF(P84="nvt","W",(IF(P84&lt;20,Defenities!$I$28,IF(P84&lt;75,Defenities!$I$29,IF(P84&lt;200,Defenities!$I$30,IF(P84&lt;400,Defenities!$I$31,Defenities!$I$32))))))</f>
        <v>2</v>
      </c>
      <c r="R84" s="79">
        <f t="shared" si="23"/>
        <v>2</v>
      </c>
      <c r="S84" s="80" t="str">
        <f>IF(H84="Ja", "nvt",IF(H84="Niet van toepassing", "nvt",IF(R84=Defenities!$I$32,Defenities!$K$32,IF(R84=Defenities!$I$31,Defenities!$K$31,IF(R84=Defenities!$I$30,Defenities!$K$30,IF(R84=Defenities!$I$29,Defenities!$K$29,IF(R84=Defenities!$I$28,Defenities!$K$28,"Wettelijke verplichting")))))))</f>
        <v>Aandacht</v>
      </c>
      <c r="T84" s="109" t="s">
        <v>515</v>
      </c>
      <c r="U84" s="81"/>
      <c r="V84" s="82"/>
      <c r="W84" s="82"/>
      <c r="X84" s="83">
        <f>IF(S84="nvt", "-", IF(R84=Defenities!$I$33,WORKDAY('Basisgegevens RI&amp;E'!$C$14,Defenities!$M$28),IF(R84=Defenities!$I$32,WORKDAY('Basisgegevens RI&amp;E'!$C$14,Defenities!$M$32),IF(R84=Defenities!$I$31,WORKDAY('Basisgegevens RI&amp;E'!$C$14,Defenities!$M$31),IF(R84=Defenities!$I$30,WORKDAY('Basisgegevens RI&amp;E'!$C$14,Defenities!$M$30),IF(R84=Defenities!$I$29,WORKDAY('Basisgegevens RI&amp;E'!$C$14,Defenities!$M$29),WORKDAY('Basisgegevens RI&amp;E'!$C$14,Defenities!$M$28)))))))</f>
        <v>45413</v>
      </c>
      <c r="Y84" s="88"/>
      <c r="Z84" s="89"/>
    </row>
    <row r="85" spans="2:26" ht="85.5" x14ac:dyDescent="0.25">
      <c r="B85" s="160">
        <v>72</v>
      </c>
      <c r="C85" s="72" t="s">
        <v>43</v>
      </c>
      <c r="D85" s="73" t="s">
        <v>141</v>
      </c>
      <c r="E85" s="74" t="s">
        <v>509</v>
      </c>
      <c r="F85" s="103" t="s">
        <v>516</v>
      </c>
      <c r="G85" s="63" t="s">
        <v>517</v>
      </c>
      <c r="H85" s="75" t="s">
        <v>14</v>
      </c>
      <c r="I85" s="76" t="s">
        <v>20</v>
      </c>
      <c r="J85" s="77" t="s">
        <v>103</v>
      </c>
      <c r="K85" s="146" t="str">
        <f>IF(J85="wettelijke verplichting", "", IF(J85=Defenities!$I$20,Defenities!$G$20,IF(J85=Defenities!$I$21,Defenities!$G$21,IF(J85=Defenities!$I$22,Defenities!$G$22,IF(J85=Defenities!$I$23,Defenities!$G$23,Defenities!$G$24)))))</f>
        <v/>
      </c>
      <c r="L85" s="78" t="s">
        <v>90</v>
      </c>
      <c r="M85" s="146" t="str">
        <f>IF(J85="wettelijke verplichting"," ",(IF(L85=Defenities!$I$3,Defenities!$G$3,IF(L85=Defenities!$I$4,Defenities!$G$4,IF(L85=Defenities!$I$5,Defenities!$G$5,IF(L85=Defenities!$I$6,Defenities!$G$6,IF(L85=Defenities!$I$7,Defenities!$G$7,IF(L85=Defenities!$I$8,Defenities!$G$8,Defenities!$G$9))))))))</f>
        <v xml:space="preserve"> </v>
      </c>
      <c r="N85" s="78" t="s">
        <v>89</v>
      </c>
      <c r="O85" s="146" t="str">
        <f>IF(J85="wettelijke verplichting", "",IF(N85=Defenities!$I$12,Defenities!$G$12,IF(N85=Defenities!$I$13,Defenities!$G$13,IF(N85=Defenities!$I$14,Defenities!$G$14,IF(N85=Defenities!$I$15,Defenities!$G$15,IF(N85=Defenities!$I$16,Defenities!$G$16,Defenities!$G$17))))))</f>
        <v/>
      </c>
      <c r="P85" s="149" t="str">
        <f t="shared" si="22"/>
        <v>nvt</v>
      </c>
      <c r="Q85" s="108" t="str">
        <f>IF(P85="nvt","W",(IF(P85&lt;20,Defenities!$I$28,IF(P85&lt;75,Defenities!$I$29,IF(P85&lt;200,Defenities!$I$30,IF(P85&lt;400,Defenities!$I$31,Defenities!$I$32))))))</f>
        <v>W</v>
      </c>
      <c r="R85" s="79" t="str">
        <f t="shared" si="23"/>
        <v>W</v>
      </c>
      <c r="S85" s="80" t="str">
        <f>IF(H85="Ja", "nvt",IF(H85="Niet van toepassing", "nvt",IF(R85=Defenities!$I$32,Defenities!$K$32,IF(R85=Defenities!$I$31,Defenities!$K$31,IF(R85=Defenities!$I$30,Defenities!$K$30,IF(R85=Defenities!$I$29,Defenities!$K$29,IF(R85=Defenities!$I$28,Defenities!$K$28,"Wettelijke verplichting")))))))</f>
        <v>Wettelijke verplichting</v>
      </c>
      <c r="T85" s="109" t="s">
        <v>518</v>
      </c>
      <c r="U85" s="81"/>
      <c r="V85" s="82"/>
      <c r="W85" s="82"/>
      <c r="X85" s="83">
        <f>IF(S85="nvt", "-", IF(R85=Defenities!$I$33,WORKDAY('Basisgegevens RI&amp;E'!$C$14,Defenities!$M$28),IF(R85=Defenities!$I$32,WORKDAY('Basisgegevens RI&amp;E'!$C$14,Defenities!$M$32),IF(R85=Defenities!$I$31,WORKDAY('Basisgegevens RI&amp;E'!$C$14,Defenities!$M$31),IF(R85=Defenities!$I$30,WORKDAY('Basisgegevens RI&amp;E'!$C$14,Defenities!$M$30),IF(R85=Defenities!$I$29,WORKDAY('Basisgegevens RI&amp;E'!$C$14,Defenities!$M$29),WORKDAY('Basisgegevens RI&amp;E'!$C$14,Defenities!$M$28)))))))</f>
        <v>45413</v>
      </c>
      <c r="Y85" s="88"/>
      <c r="Z85" s="89"/>
    </row>
    <row r="86" spans="2:26" ht="171" x14ac:dyDescent="0.25">
      <c r="B86" s="160">
        <v>73</v>
      </c>
      <c r="C86" s="72" t="s">
        <v>43</v>
      </c>
      <c r="D86" s="73" t="s">
        <v>142</v>
      </c>
      <c r="E86" s="74" t="s">
        <v>509</v>
      </c>
      <c r="F86" s="103" t="s">
        <v>519</v>
      </c>
      <c r="G86" s="63" t="s">
        <v>520</v>
      </c>
      <c r="H86" s="75" t="s">
        <v>14</v>
      </c>
      <c r="I86" s="76" t="s">
        <v>20</v>
      </c>
      <c r="J86" s="77" t="s">
        <v>85</v>
      </c>
      <c r="K86" s="146">
        <f>IF(J86="wettelijke verplichting", "", IF(J86=Defenities!$I$20,Defenities!$G$20,IF(J86=Defenities!$I$21,Defenities!$G$21,IF(J86=Defenities!$I$22,Defenities!$G$22,IF(J86=Defenities!$I$23,Defenities!$G$23,Defenities!$G$24)))))</f>
        <v>3</v>
      </c>
      <c r="L86" s="78" t="s">
        <v>51</v>
      </c>
      <c r="M86" s="146">
        <f>IF(J86="wettelijke verplichting"," ",(IF(L86=Defenities!$I$3,Defenities!$G$3,IF(L86=Defenities!$I$4,Defenities!$G$4,IF(L86=Defenities!$I$5,Defenities!$G$5,IF(L86=Defenities!$I$6,Defenities!$G$6,IF(L86=Defenities!$I$7,Defenities!$G$7,IF(L86=Defenities!$I$8,Defenities!$G$8,Defenities!$G$9))))))))</f>
        <v>6</v>
      </c>
      <c r="N86" s="78" t="s">
        <v>90</v>
      </c>
      <c r="O86" s="146">
        <f>IF(J86="wettelijke verplichting", "",IF(N86=Defenities!$I$12,Defenities!$G$12,IF(N86=Defenities!$I$13,Defenities!$G$13,IF(N86=Defenities!$I$14,Defenities!$G$14,IF(N86=Defenities!$I$15,Defenities!$G$15,IF(N86=Defenities!$I$16,Defenities!$G$16,Defenities!$G$17))))))</f>
        <v>2</v>
      </c>
      <c r="P86" s="149">
        <f t="shared" si="22"/>
        <v>36</v>
      </c>
      <c r="Q86" s="108">
        <f>IF(P86="nvt","W",(IF(P86&lt;20,Defenities!$I$28,IF(P86&lt;75,Defenities!$I$29,IF(P86&lt;200,Defenities!$I$30,IF(P86&lt;400,Defenities!$I$31,Defenities!$I$32))))))</f>
        <v>2</v>
      </c>
      <c r="R86" s="79">
        <f t="shared" si="23"/>
        <v>2</v>
      </c>
      <c r="S86" s="80" t="str">
        <f>IF(H86="Ja", "nvt",IF(H86="Niet van toepassing", "nvt",IF(R86=Defenities!$I$32,Defenities!$K$32,IF(R86=Defenities!$I$31,Defenities!$K$31,IF(R86=Defenities!$I$30,Defenities!$K$30,IF(R86=Defenities!$I$29,Defenities!$K$29,IF(R86=Defenities!$I$28,Defenities!$K$28,"Wettelijke verplichting")))))))</f>
        <v>Aandacht</v>
      </c>
      <c r="T86" s="109" t="s">
        <v>521</v>
      </c>
      <c r="U86" s="81"/>
      <c r="V86" s="82"/>
      <c r="W86" s="82"/>
      <c r="X86" s="83">
        <f>IF(S86="nvt", "-", IF(R86=Defenities!$I$33,WORKDAY('Basisgegevens RI&amp;E'!$C$14,Defenities!$M$28),IF(R86=Defenities!$I$32,WORKDAY('Basisgegevens RI&amp;E'!$C$14,Defenities!$M$32),IF(R86=Defenities!$I$31,WORKDAY('Basisgegevens RI&amp;E'!$C$14,Defenities!$M$31),IF(R86=Defenities!$I$30,WORKDAY('Basisgegevens RI&amp;E'!$C$14,Defenities!$M$30),IF(R86=Defenities!$I$29,WORKDAY('Basisgegevens RI&amp;E'!$C$14,Defenities!$M$29),WORKDAY('Basisgegevens RI&amp;E'!$C$14,Defenities!$M$28)))))))</f>
        <v>45413</v>
      </c>
      <c r="Y86" s="88"/>
      <c r="Z86" s="89"/>
    </row>
    <row r="87" spans="2:26" ht="99.75" x14ac:dyDescent="0.25">
      <c r="B87" s="160">
        <v>74</v>
      </c>
      <c r="C87" s="72" t="s">
        <v>43</v>
      </c>
      <c r="D87" s="73" t="s">
        <v>430</v>
      </c>
      <c r="E87" s="74" t="s">
        <v>509</v>
      </c>
      <c r="F87" s="103" t="s">
        <v>537</v>
      </c>
      <c r="G87" s="63" t="s">
        <v>522</v>
      </c>
      <c r="H87" s="75" t="s">
        <v>14</v>
      </c>
      <c r="I87" s="76" t="s">
        <v>20</v>
      </c>
      <c r="J87" s="77" t="s">
        <v>85</v>
      </c>
      <c r="K87" s="146">
        <f>IF(J87="wettelijke verplichting", "", IF(J87=Defenities!$I$20,Defenities!$G$20,IF(J87=Defenities!$I$21,Defenities!$G$21,IF(J87=Defenities!$I$22,Defenities!$G$22,IF(J87=Defenities!$I$23,Defenities!$G$23,Defenities!$G$24)))))</f>
        <v>3</v>
      </c>
      <c r="L87" s="78" t="s">
        <v>51</v>
      </c>
      <c r="M87" s="146">
        <f>IF(J87="wettelijke verplichting"," ",(IF(L87=Defenities!$I$3,Defenities!$G$3,IF(L87=Defenities!$I$4,Defenities!$G$4,IF(L87=Defenities!$I$5,Defenities!$G$5,IF(L87=Defenities!$I$6,Defenities!$G$6,IF(L87=Defenities!$I$7,Defenities!$G$7,IF(L87=Defenities!$I$8,Defenities!$G$8,Defenities!$G$9))))))))</f>
        <v>6</v>
      </c>
      <c r="N87" s="78" t="s">
        <v>90</v>
      </c>
      <c r="O87" s="146">
        <f>IF(J87="wettelijke verplichting", "",IF(N87=Defenities!$I$12,Defenities!$G$12,IF(N87=Defenities!$I$13,Defenities!$G$13,IF(N87=Defenities!$I$14,Defenities!$G$14,IF(N87=Defenities!$I$15,Defenities!$G$15,IF(N87=Defenities!$I$16,Defenities!$G$16,Defenities!$G$17))))))</f>
        <v>2</v>
      </c>
      <c r="P87" s="149">
        <f t="shared" si="22"/>
        <v>36</v>
      </c>
      <c r="Q87" s="108">
        <f>IF(P87="nvt","W",(IF(P87&lt;20,Defenities!$I$28,IF(P87&lt;75,Defenities!$I$29,IF(P87&lt;200,Defenities!$I$30,IF(P87&lt;400,Defenities!$I$31,Defenities!$I$32))))))</f>
        <v>2</v>
      </c>
      <c r="R87" s="79">
        <f t="shared" si="23"/>
        <v>2</v>
      </c>
      <c r="S87" s="80" t="str">
        <f>IF(H87="Ja", "nvt",IF(H87="Niet van toepassing", "nvt",IF(R87=Defenities!$I$32,Defenities!$K$32,IF(R87=Defenities!$I$31,Defenities!$K$31,IF(R87=Defenities!$I$30,Defenities!$K$30,IF(R87=Defenities!$I$29,Defenities!$K$29,IF(R87=Defenities!$I$28,Defenities!$K$28,"Wettelijke verplichting")))))))</f>
        <v>Aandacht</v>
      </c>
      <c r="T87" s="109"/>
      <c r="U87" s="81"/>
      <c r="V87" s="82"/>
      <c r="W87" s="82"/>
      <c r="X87" s="83">
        <f>IF(S87="nvt", "-", IF(R87=Defenities!$I$33,WORKDAY('Basisgegevens RI&amp;E'!$C$14,Defenities!$M$28),IF(R87=Defenities!$I$32,WORKDAY('Basisgegevens RI&amp;E'!$C$14,Defenities!$M$32),IF(R87=Defenities!$I$31,WORKDAY('Basisgegevens RI&amp;E'!$C$14,Defenities!$M$31),IF(R87=Defenities!$I$30,WORKDAY('Basisgegevens RI&amp;E'!$C$14,Defenities!$M$30),IF(R87=Defenities!$I$29,WORKDAY('Basisgegevens RI&amp;E'!$C$14,Defenities!$M$29),WORKDAY('Basisgegevens RI&amp;E'!$C$14,Defenities!$M$28)))))))</f>
        <v>45413</v>
      </c>
      <c r="Y87" s="88"/>
      <c r="Z87" s="89"/>
    </row>
    <row r="88" spans="2:26" ht="85.5" x14ac:dyDescent="0.25">
      <c r="B88" s="160">
        <v>75</v>
      </c>
      <c r="C88" s="72" t="s">
        <v>43</v>
      </c>
      <c r="D88" s="73" t="s">
        <v>431</v>
      </c>
      <c r="E88" s="74" t="s">
        <v>509</v>
      </c>
      <c r="F88" s="103" t="s">
        <v>523</v>
      </c>
      <c r="G88" s="63"/>
      <c r="H88" s="75" t="s">
        <v>14</v>
      </c>
      <c r="I88" s="76" t="s">
        <v>20</v>
      </c>
      <c r="J88" s="77" t="s">
        <v>85</v>
      </c>
      <c r="K88" s="146">
        <f>IF(J88="wettelijke verplichting", "", IF(J88=Defenities!$I$20,Defenities!$G$20,IF(J88=Defenities!$I$21,Defenities!$G$21,IF(J88=Defenities!$I$22,Defenities!$G$22,IF(J88=Defenities!$I$23,Defenities!$G$23,Defenities!$G$24)))))</f>
        <v>3</v>
      </c>
      <c r="L88" s="78" t="s">
        <v>51</v>
      </c>
      <c r="M88" s="146">
        <f>IF(J88="wettelijke verplichting"," ",(IF(L88=Defenities!$I$3,Defenities!$G$3,IF(L88=Defenities!$I$4,Defenities!$G$4,IF(L88=Defenities!$I$5,Defenities!$G$5,IF(L88=Defenities!$I$6,Defenities!$G$6,IF(L88=Defenities!$I$7,Defenities!$G$7,IF(L88=Defenities!$I$8,Defenities!$G$8,Defenities!$G$9))))))))</f>
        <v>6</v>
      </c>
      <c r="N88" s="78" t="s">
        <v>90</v>
      </c>
      <c r="O88" s="146">
        <f>IF(J88="wettelijke verplichting", "",IF(N88=Defenities!$I$12,Defenities!$G$12,IF(N88=Defenities!$I$13,Defenities!$G$13,IF(N88=Defenities!$I$14,Defenities!$G$14,IF(N88=Defenities!$I$15,Defenities!$G$15,IF(N88=Defenities!$I$16,Defenities!$G$16,Defenities!$G$17))))))</f>
        <v>2</v>
      </c>
      <c r="P88" s="149">
        <f t="shared" si="22"/>
        <v>36</v>
      </c>
      <c r="Q88" s="108">
        <f>IF(P88="nvt","W",(IF(P88&lt;20,Defenities!$I$28,IF(P88&lt;75,Defenities!$I$29,IF(P88&lt;200,Defenities!$I$30,IF(P88&lt;400,Defenities!$I$31,Defenities!$I$32))))))</f>
        <v>2</v>
      </c>
      <c r="R88" s="79">
        <f t="shared" si="23"/>
        <v>2</v>
      </c>
      <c r="S88" s="80" t="str">
        <f>IF(H88="Ja", "nvt",IF(H88="Niet van toepassing", "nvt",IF(R88=Defenities!$I$32,Defenities!$K$32,IF(R88=Defenities!$I$31,Defenities!$K$31,IF(R88=Defenities!$I$30,Defenities!$K$30,IF(R88=Defenities!$I$29,Defenities!$K$29,IF(R88=Defenities!$I$28,Defenities!$K$28,"Wettelijke verplichting")))))))</f>
        <v>Aandacht</v>
      </c>
      <c r="T88" s="109" t="s">
        <v>524</v>
      </c>
      <c r="U88" s="81"/>
      <c r="V88" s="82"/>
      <c r="W88" s="82"/>
      <c r="X88" s="83">
        <f>IF(S88="nvt", "-", IF(R88=Defenities!$I$33,WORKDAY('Basisgegevens RI&amp;E'!$C$14,Defenities!$M$28),IF(R88=Defenities!$I$32,WORKDAY('Basisgegevens RI&amp;E'!$C$14,Defenities!$M$32),IF(R88=Defenities!$I$31,WORKDAY('Basisgegevens RI&amp;E'!$C$14,Defenities!$M$31),IF(R88=Defenities!$I$30,WORKDAY('Basisgegevens RI&amp;E'!$C$14,Defenities!$M$30),IF(R88=Defenities!$I$29,WORKDAY('Basisgegevens RI&amp;E'!$C$14,Defenities!$M$29),WORKDAY('Basisgegevens RI&amp;E'!$C$14,Defenities!$M$28)))))))</f>
        <v>45413</v>
      </c>
      <c r="Y88" s="88"/>
      <c r="Z88" s="89"/>
    </row>
    <row r="89" spans="2:26" ht="85.5" x14ac:dyDescent="0.25">
      <c r="B89" s="160">
        <v>76</v>
      </c>
      <c r="C89" s="72" t="s">
        <v>43</v>
      </c>
      <c r="D89" s="73" t="s">
        <v>143</v>
      </c>
      <c r="E89" s="74" t="s">
        <v>509</v>
      </c>
      <c r="F89" s="103" t="s">
        <v>525</v>
      </c>
      <c r="G89" s="63" t="s">
        <v>526</v>
      </c>
      <c r="H89" s="75" t="s">
        <v>14</v>
      </c>
      <c r="I89" s="76" t="s">
        <v>20</v>
      </c>
      <c r="J89" s="77" t="s">
        <v>103</v>
      </c>
      <c r="K89" s="146" t="str">
        <f>IF(J89="wettelijke verplichting", "", IF(J89=Defenities!$I$20,Defenities!$G$20,IF(J89=Defenities!$I$21,Defenities!$G$21,IF(J89=Defenities!$I$22,Defenities!$G$22,IF(J89=Defenities!$I$23,Defenities!$G$23,Defenities!$G$24)))))</f>
        <v/>
      </c>
      <c r="L89" s="78" t="s">
        <v>78</v>
      </c>
      <c r="M89" s="146" t="str">
        <f>IF(J89="wettelijke verplichting"," ",(IF(L89=Defenities!$I$3,Defenities!$G$3,IF(L89=Defenities!$I$4,Defenities!$G$4,IF(L89=Defenities!$I$5,Defenities!$G$5,IF(L89=Defenities!$I$6,Defenities!$G$6,IF(L89=Defenities!$I$7,Defenities!$G$7,IF(L89=Defenities!$I$8,Defenities!$G$8,Defenities!$G$9))))))))</f>
        <v xml:space="preserve"> </v>
      </c>
      <c r="N89" s="78" t="s">
        <v>89</v>
      </c>
      <c r="O89" s="146" t="str">
        <f>IF(J89="wettelijke verplichting", "",IF(N89=Defenities!$I$12,Defenities!$G$12,IF(N89=Defenities!$I$13,Defenities!$G$13,IF(N89=Defenities!$I$14,Defenities!$G$14,IF(N89=Defenities!$I$15,Defenities!$G$15,IF(N89=Defenities!$I$16,Defenities!$G$16,Defenities!$G$17))))))</f>
        <v/>
      </c>
      <c r="P89" s="149" t="str">
        <f t="shared" si="22"/>
        <v>nvt</v>
      </c>
      <c r="Q89" s="108" t="str">
        <f>IF(P89="nvt","W",(IF(P89&lt;20,Defenities!$I$28,IF(P89&lt;75,Defenities!$I$29,IF(P89&lt;200,Defenities!$I$30,IF(P89&lt;400,Defenities!$I$31,Defenities!$I$32))))))</f>
        <v>W</v>
      </c>
      <c r="R89" s="79" t="str">
        <f t="shared" si="23"/>
        <v>W</v>
      </c>
      <c r="S89" s="80" t="str">
        <f>IF(H89="Ja", "nvt",IF(H89="Niet van toepassing", "nvt",IF(R89=Defenities!$I$32,Defenities!$K$32,IF(R89=Defenities!$I$31,Defenities!$K$31,IF(R89=Defenities!$I$30,Defenities!$K$30,IF(R89=Defenities!$I$29,Defenities!$K$29,IF(R89=Defenities!$I$28,Defenities!$K$28,"Wettelijke verplichting")))))))</f>
        <v>Wettelijke verplichting</v>
      </c>
      <c r="T89" s="109" t="s">
        <v>527</v>
      </c>
      <c r="U89" s="81"/>
      <c r="V89" s="82"/>
      <c r="W89" s="82"/>
      <c r="X89" s="83">
        <f>IF(S89="nvt", "-", IF(R89=Defenities!$I$33,WORKDAY('Basisgegevens RI&amp;E'!$C$14,Defenities!$M$28),IF(R89=Defenities!$I$32,WORKDAY('Basisgegevens RI&amp;E'!$C$14,Defenities!$M$32),IF(R89=Defenities!$I$31,WORKDAY('Basisgegevens RI&amp;E'!$C$14,Defenities!$M$31),IF(R89=Defenities!$I$30,WORKDAY('Basisgegevens RI&amp;E'!$C$14,Defenities!$M$30),IF(R89=Defenities!$I$29,WORKDAY('Basisgegevens RI&amp;E'!$C$14,Defenities!$M$29),WORKDAY('Basisgegevens RI&amp;E'!$C$14,Defenities!$M$28)))))))</f>
        <v>45413</v>
      </c>
      <c r="Y89" s="88"/>
      <c r="Z89" s="89"/>
    </row>
    <row r="90" spans="2:26" ht="114" x14ac:dyDescent="0.25">
      <c r="B90" s="160">
        <v>77</v>
      </c>
      <c r="C90" s="72" t="s">
        <v>43</v>
      </c>
      <c r="D90" s="73" t="s">
        <v>144</v>
      </c>
      <c r="E90" s="74" t="s">
        <v>509</v>
      </c>
      <c r="F90" s="103" t="s">
        <v>528</v>
      </c>
      <c r="G90" s="63" t="s">
        <v>529</v>
      </c>
      <c r="H90" s="75" t="s">
        <v>14</v>
      </c>
      <c r="I90" s="76" t="s">
        <v>20</v>
      </c>
      <c r="J90" s="77" t="s">
        <v>103</v>
      </c>
      <c r="K90" s="146" t="str">
        <f>IF(J90="wettelijke verplichting", "", IF(J90=Defenities!$I$20,Defenities!$G$20,IF(J90=Defenities!$I$21,Defenities!$G$21,IF(J90=Defenities!$I$22,Defenities!$G$22,IF(J90=Defenities!$I$23,Defenities!$G$23,Defenities!$G$24)))))</f>
        <v/>
      </c>
      <c r="L90" s="78" t="s">
        <v>78</v>
      </c>
      <c r="M90" s="146" t="str">
        <f>IF(J90="wettelijke verplichting"," ",(IF(L90=Defenities!$I$3,Defenities!$G$3,IF(L90=Defenities!$I$4,Defenities!$G$4,IF(L90=Defenities!$I$5,Defenities!$G$5,IF(L90=Defenities!$I$6,Defenities!$G$6,IF(L90=Defenities!$I$7,Defenities!$G$7,IF(L90=Defenities!$I$8,Defenities!$G$8,Defenities!$G$9))))))))</f>
        <v xml:space="preserve"> </v>
      </c>
      <c r="N90" s="78" t="s">
        <v>89</v>
      </c>
      <c r="O90" s="146" t="str">
        <f>IF(J90="wettelijke verplichting", "",IF(N90=Defenities!$I$12,Defenities!$G$12,IF(N90=Defenities!$I$13,Defenities!$G$13,IF(N90=Defenities!$I$14,Defenities!$G$14,IF(N90=Defenities!$I$15,Defenities!$G$15,IF(N90=Defenities!$I$16,Defenities!$G$16,Defenities!$G$17))))))</f>
        <v/>
      </c>
      <c r="P90" s="149" t="str">
        <f t="shared" si="22"/>
        <v>nvt</v>
      </c>
      <c r="Q90" s="108" t="str">
        <f>IF(P90="nvt","W",(IF(P90&lt;20,Defenities!$I$28,IF(P90&lt;75,Defenities!$I$29,IF(P90&lt;200,Defenities!$I$30,IF(P90&lt;400,Defenities!$I$31,Defenities!$I$32))))))</f>
        <v>W</v>
      </c>
      <c r="R90" s="79" t="str">
        <f t="shared" si="23"/>
        <v>W</v>
      </c>
      <c r="S90" s="80" t="str">
        <f>IF(H90="Ja", "nvt",IF(H90="Niet van toepassing", "nvt",IF(R90=Defenities!$I$32,Defenities!$K$32,IF(R90=Defenities!$I$31,Defenities!$K$31,IF(R90=Defenities!$I$30,Defenities!$K$30,IF(R90=Defenities!$I$29,Defenities!$K$29,IF(R90=Defenities!$I$28,Defenities!$K$28,"Wettelijke verplichting")))))))</f>
        <v>Wettelijke verplichting</v>
      </c>
      <c r="T90" s="109" t="s">
        <v>530</v>
      </c>
      <c r="U90" s="81"/>
      <c r="V90" s="82"/>
      <c r="W90" s="82"/>
      <c r="X90" s="83">
        <f>IF(S90="nvt", "-", IF(R90=Defenities!$I$33,WORKDAY('Basisgegevens RI&amp;E'!$C$14,Defenities!$M$28),IF(R90=Defenities!$I$32,WORKDAY('Basisgegevens RI&amp;E'!$C$14,Defenities!$M$32),IF(R90=Defenities!$I$31,WORKDAY('Basisgegevens RI&amp;E'!$C$14,Defenities!$M$31),IF(R90=Defenities!$I$30,WORKDAY('Basisgegevens RI&amp;E'!$C$14,Defenities!$M$30),IF(R90=Defenities!$I$29,WORKDAY('Basisgegevens RI&amp;E'!$C$14,Defenities!$M$29),WORKDAY('Basisgegevens RI&amp;E'!$C$14,Defenities!$M$28)))))))</f>
        <v>45413</v>
      </c>
      <c r="Y90" s="88"/>
      <c r="Z90" s="89"/>
    </row>
    <row r="91" spans="2:26" ht="99.75" x14ac:dyDescent="0.25">
      <c r="B91" s="160">
        <v>78</v>
      </c>
      <c r="C91" s="72" t="s">
        <v>43</v>
      </c>
      <c r="D91" s="73" t="s">
        <v>145</v>
      </c>
      <c r="E91" s="74" t="s">
        <v>509</v>
      </c>
      <c r="F91" s="103" t="s">
        <v>531</v>
      </c>
      <c r="G91" s="63" t="s">
        <v>532</v>
      </c>
      <c r="H91" s="75" t="s">
        <v>14</v>
      </c>
      <c r="I91" s="76" t="s">
        <v>20</v>
      </c>
      <c r="J91" s="77" t="s">
        <v>84</v>
      </c>
      <c r="K91" s="146">
        <f>IF(J91="wettelijke verplichting", "", IF(J91=Defenities!$I$20,Defenities!$G$20,IF(J91=Defenities!$I$21,Defenities!$G$21,IF(J91=Defenities!$I$22,Defenities!$G$22,IF(J91=Defenities!$I$23,Defenities!$G$23,Defenities!$G$24)))))</f>
        <v>1</v>
      </c>
      <c r="L91" s="78" t="s">
        <v>78</v>
      </c>
      <c r="M91" s="146">
        <f>IF(J91="wettelijke verplichting"," ",(IF(L91=Defenities!$I$3,Defenities!$G$3,IF(L91=Defenities!$I$4,Defenities!$G$4,IF(L91=Defenities!$I$5,Defenities!$G$5,IF(L91=Defenities!$I$6,Defenities!$G$6,IF(L91=Defenities!$I$7,Defenities!$G$7,IF(L91=Defenities!$I$8,Defenities!$G$8,Defenities!$G$9))))))))</f>
        <v>0.5</v>
      </c>
      <c r="N91" s="78" t="s">
        <v>89</v>
      </c>
      <c r="O91" s="146">
        <f>IF(J91="wettelijke verplichting", "",IF(N91=Defenities!$I$12,Defenities!$G$12,IF(N91=Defenities!$I$13,Defenities!$G$13,IF(N91=Defenities!$I$14,Defenities!$G$14,IF(N91=Defenities!$I$15,Defenities!$G$15,IF(N91=Defenities!$I$16,Defenities!$G$16,Defenities!$G$17))))))</f>
        <v>1</v>
      </c>
      <c r="P91" s="149">
        <f t="shared" si="22"/>
        <v>0.5</v>
      </c>
      <c r="Q91" s="108">
        <f>IF(P91="nvt","W",(IF(P91&lt;20,Defenities!$I$28,IF(P91&lt;75,Defenities!$I$29,IF(P91&lt;200,Defenities!$I$30,IF(P91&lt;400,Defenities!$I$31,Defenities!$I$32))))))</f>
        <v>1</v>
      </c>
      <c r="R91" s="79">
        <f t="shared" si="23"/>
        <v>1</v>
      </c>
      <c r="S91" s="80" t="str">
        <f>IF(H91="Ja", "nvt",IF(H91="Niet van toepassing", "nvt",IF(R91=Defenities!$I$32,Defenities!$K$32,IF(R91=Defenities!$I$31,Defenities!$K$31,IF(R91=Defenities!$I$30,Defenities!$K$30,IF(R91=Defenities!$I$29,Defenities!$K$29,IF(R91=Defenities!$I$28,Defenities!$K$28,"Wettelijke verplichting")))))))</f>
        <v>Een keer doen</v>
      </c>
      <c r="T91" s="109" t="s">
        <v>533</v>
      </c>
      <c r="U91" s="81"/>
      <c r="V91" s="82"/>
      <c r="W91" s="82"/>
      <c r="X91" s="83">
        <f>IF(S91="nvt", "-", IF(R91=Defenities!$I$33,WORKDAY('Basisgegevens RI&amp;E'!$C$14,Defenities!$M$28),IF(R91=Defenities!$I$32,WORKDAY('Basisgegevens RI&amp;E'!$C$14,Defenities!$M$32),IF(R91=Defenities!$I$31,WORKDAY('Basisgegevens RI&amp;E'!$C$14,Defenities!$M$31),IF(R91=Defenities!$I$30,WORKDAY('Basisgegevens RI&amp;E'!$C$14,Defenities!$M$30),IF(R91=Defenities!$I$29,WORKDAY('Basisgegevens RI&amp;E'!$C$14,Defenities!$M$29),WORKDAY('Basisgegevens RI&amp;E'!$C$14,Defenities!$M$28)))))))</f>
        <v>45413</v>
      </c>
      <c r="Y91" s="88"/>
      <c r="Z91" s="89"/>
    </row>
    <row r="92" spans="2:26" ht="71.25" x14ac:dyDescent="0.25">
      <c r="B92" s="160">
        <v>79</v>
      </c>
      <c r="C92" s="72" t="s">
        <v>43</v>
      </c>
      <c r="D92" s="73" t="s">
        <v>146</v>
      </c>
      <c r="E92" s="74" t="s">
        <v>509</v>
      </c>
      <c r="F92" s="103" t="s">
        <v>534</v>
      </c>
      <c r="G92" s="63" t="s">
        <v>535</v>
      </c>
      <c r="H92" s="75" t="s">
        <v>14</v>
      </c>
      <c r="I92" s="76" t="s">
        <v>20</v>
      </c>
      <c r="J92" s="77" t="s">
        <v>85</v>
      </c>
      <c r="K92" s="146">
        <f>IF(J92="wettelijke verplichting", "", IF(J92=Defenities!$I$20,Defenities!$G$20,IF(J92=Defenities!$I$21,Defenities!$G$21,IF(J92=Defenities!$I$22,Defenities!$G$22,IF(J92=Defenities!$I$23,Defenities!$G$23,Defenities!$G$24)))))</f>
        <v>3</v>
      </c>
      <c r="L92" s="78" t="s">
        <v>51</v>
      </c>
      <c r="M92" s="146">
        <f>IF(J92="wettelijke verplichting"," ",(IF(L92=Defenities!$I$3,Defenities!$G$3,IF(L92=Defenities!$I$4,Defenities!$G$4,IF(L92=Defenities!$I$5,Defenities!$G$5,IF(L92=Defenities!$I$6,Defenities!$G$6,IF(L92=Defenities!$I$7,Defenities!$G$7,IF(L92=Defenities!$I$8,Defenities!$G$8,Defenities!$G$9))))))))</f>
        <v>6</v>
      </c>
      <c r="N92" s="78" t="s">
        <v>90</v>
      </c>
      <c r="O92" s="146">
        <f>IF(J92="wettelijke verplichting", "",IF(N92=Defenities!$I$12,Defenities!$G$12,IF(N92=Defenities!$I$13,Defenities!$G$13,IF(N92=Defenities!$I$14,Defenities!$G$14,IF(N92=Defenities!$I$15,Defenities!$G$15,IF(N92=Defenities!$I$16,Defenities!$G$16,Defenities!$G$17))))))</f>
        <v>2</v>
      </c>
      <c r="P92" s="149">
        <f t="shared" si="22"/>
        <v>36</v>
      </c>
      <c r="Q92" s="108">
        <f>IF(P92="nvt","W",(IF(P92&lt;20,Defenities!$I$28,IF(P92&lt;75,Defenities!$I$29,IF(P92&lt;200,Defenities!$I$30,IF(P92&lt;400,Defenities!$I$31,Defenities!$I$32))))))</f>
        <v>2</v>
      </c>
      <c r="R92" s="79">
        <f t="shared" si="23"/>
        <v>2</v>
      </c>
      <c r="S92" s="80" t="str">
        <f>IF(H92="Ja", "nvt",IF(H92="Niet van toepassing", "nvt",IF(R92=Defenities!$I$32,Defenities!$K$32,IF(R92=Defenities!$I$31,Defenities!$K$31,IF(R92=Defenities!$I$30,Defenities!$K$30,IF(R92=Defenities!$I$29,Defenities!$K$29,IF(R92=Defenities!$I$28,Defenities!$K$28,"Wettelijke verplichting")))))))</f>
        <v>Aandacht</v>
      </c>
      <c r="T92" s="109" t="s">
        <v>536</v>
      </c>
      <c r="U92" s="81"/>
      <c r="V92" s="82"/>
      <c r="W92" s="82"/>
      <c r="X92" s="83">
        <f>IF(S92="nvt", "-", IF(R92=Defenities!$I$33,WORKDAY('Basisgegevens RI&amp;E'!$C$14,Defenities!$M$28),IF(R92=Defenities!$I$32,WORKDAY('Basisgegevens RI&amp;E'!$C$14,Defenities!$M$32),IF(R92=Defenities!$I$31,WORKDAY('Basisgegevens RI&amp;E'!$C$14,Defenities!$M$31),IF(R92=Defenities!$I$30,WORKDAY('Basisgegevens RI&amp;E'!$C$14,Defenities!$M$30),IF(R92=Defenities!$I$29,WORKDAY('Basisgegevens RI&amp;E'!$C$14,Defenities!$M$29),WORKDAY('Basisgegevens RI&amp;E'!$C$14,Defenities!$M$28)))))))</f>
        <v>45413</v>
      </c>
      <c r="Y92" s="88"/>
      <c r="Z92" s="89"/>
    </row>
    <row r="93" spans="2:26" ht="270.75" x14ac:dyDescent="0.25">
      <c r="B93" s="160">
        <v>80</v>
      </c>
      <c r="C93" s="72" t="s">
        <v>43</v>
      </c>
      <c r="D93" s="73" t="s">
        <v>147</v>
      </c>
      <c r="E93" s="74" t="s">
        <v>16</v>
      </c>
      <c r="F93" s="103" t="s">
        <v>29</v>
      </c>
      <c r="G93" s="63" t="s">
        <v>492</v>
      </c>
      <c r="H93" s="75" t="s">
        <v>14</v>
      </c>
      <c r="I93" s="76" t="s">
        <v>20</v>
      </c>
      <c r="J93" s="77" t="s">
        <v>95</v>
      </c>
      <c r="K93" s="146" t="str">
        <f>IF(J93="wettelijke verplichting", "", IF(J93=Defenities!$I$20,Defenities!$G$20,IF(J93=Defenities!$I$21,Defenities!$G$21,IF(J93=Defenities!$I$22,Defenities!$G$22,IF(J93=Defenities!$I$23,Defenities!$G$23,Defenities!$G$24)))))</f>
        <v/>
      </c>
      <c r="L93" s="78"/>
      <c r="M93" s="146"/>
      <c r="N93" s="78"/>
      <c r="O93" s="146" t="str">
        <f>IF(J93="wettelijke verplichting", "",IF(N93=Defenities!$I$12,Defenities!$G$12,IF(N93=Defenities!$I$13,Defenities!$G$13,IF(N93=Defenities!$I$14,Defenities!$G$14,IF(N93=Defenities!$I$15,Defenities!$G$15,IF(N93=Defenities!$I$16,Defenities!$G$16,Defenities!$G$17))))))</f>
        <v/>
      </c>
      <c r="P93" s="149" t="str">
        <f t="shared" si="15"/>
        <v>nvt</v>
      </c>
      <c r="Q93" s="108" t="str">
        <f>IF(P93="nvt","W",(IF(P93&lt;20,Defenities!$I$28,IF(P93&lt;75,Defenities!$I$29,IF(P93&lt;200,Defenities!$I$30,IF(P93&lt;400,Defenities!$I$31,Defenities!$I$32))))))</f>
        <v>W</v>
      </c>
      <c r="R93" s="79" t="str">
        <f t="shared" si="1"/>
        <v>W</v>
      </c>
      <c r="S93" s="80" t="str">
        <f>IF(H93="Ja", "nvt",IF(H93="Niet van toepassing", "nvt",IF(R93=Defenities!$I$32,Defenities!$K$32,IF(R93=Defenities!$I$31,Defenities!$K$31,IF(R93=Defenities!$I$30,Defenities!$K$30,IF(R93=Defenities!$I$29,Defenities!$K$29,IF(R93=Defenities!$I$28,Defenities!$K$28,"Wettelijke verplichting")))))))</f>
        <v>Wettelijke verplichting</v>
      </c>
      <c r="T93" s="109" t="s">
        <v>495</v>
      </c>
      <c r="U93" s="81" t="str">
        <f t="shared" si="21"/>
        <v>De werkdrukbeleving op team- en organisatieniveau wordt inzichtelijk gemaakt. Onderzoek welke informatiebronnen daarbij gebruikt kunnen worden:
• analyse van jaargesprekken;
• analyse van ziekteverzuimcijfers;
• Periodiek Medisch Onderzoek (PMO). Dit is een vorm van periodiek medisch onderzoek die de gezondheid van de individuele medewerker in kaart brengt. Met specifieke aandacht voor werkdruk;
• analyse van functioneringsgesprekken;
• medewerkersonderzoeken (MO/MTO).</v>
      </c>
      <c r="V93" s="82" t="s">
        <v>205</v>
      </c>
      <c r="W93" s="82"/>
      <c r="X93" s="83">
        <f>IF(S93="nvt", "-", IF(R93=Defenities!$I$33,WORKDAY('Basisgegevens RI&amp;E'!$C$14,Defenities!$M$28),IF(R93=Defenities!$I$32,WORKDAY('Basisgegevens RI&amp;E'!$C$14,Defenities!$M$32),IF(R93=Defenities!$I$31,WORKDAY('Basisgegevens RI&amp;E'!$C$14,Defenities!$M$31),IF(R93=Defenities!$I$30,WORKDAY('Basisgegevens RI&amp;E'!$C$14,Defenities!$M$30),IF(R93=Defenities!$I$29,WORKDAY('Basisgegevens RI&amp;E'!$C$14,Defenities!$M$29),WORKDAY('Basisgegevens RI&amp;E'!$C$14,Defenities!$M$28)))))))</f>
        <v>45413</v>
      </c>
      <c r="Y93" s="72"/>
      <c r="Z93" s="84"/>
    </row>
    <row r="94" spans="2:26" ht="356.25" x14ac:dyDescent="0.25">
      <c r="B94" s="160">
        <v>81</v>
      </c>
      <c r="C94" s="72" t="s">
        <v>43</v>
      </c>
      <c r="D94" s="73" t="s">
        <v>148</v>
      </c>
      <c r="E94" s="74" t="s">
        <v>16</v>
      </c>
      <c r="F94" s="63" t="s">
        <v>421</v>
      </c>
      <c r="G94" s="63" t="s">
        <v>493</v>
      </c>
      <c r="H94" s="75" t="s">
        <v>14</v>
      </c>
      <c r="I94" s="76" t="s">
        <v>20</v>
      </c>
      <c r="J94" s="77" t="s">
        <v>85</v>
      </c>
      <c r="K94" s="146">
        <f>IF(J94="wettelijke verplichting", "", IF(J94=Defenities!$I$20,Defenities!$G$20,IF(J94=Defenities!$I$21,Defenities!$G$21,IF(J94=Defenities!$I$22,Defenities!$G$22,IF(J94=Defenities!$I$23,Defenities!$G$23,Defenities!$G$24)))))</f>
        <v>3</v>
      </c>
      <c r="L94" s="78" t="s">
        <v>51</v>
      </c>
      <c r="M94" s="146">
        <f>IF(J94="wettelijke verplichting"," ",(IF(L94=Defenities!$I$3,Defenities!$G$3,IF(L94=Defenities!$I$4,Defenities!$G$4,IF(L94=Defenities!$I$5,Defenities!$G$5,IF(L94=Defenities!$I$6,Defenities!$G$6,IF(L94=Defenities!$I$7,Defenities!$G$7,IF(L94=Defenities!$I$8,Defenities!$G$8,Defenities!$G$9))))))))</f>
        <v>6</v>
      </c>
      <c r="N94" s="78" t="s">
        <v>90</v>
      </c>
      <c r="O94" s="146">
        <f>IF(J94="wettelijke verplichting", "",IF(N94=Defenities!$I$12,Defenities!$G$12,IF(N94=Defenities!$I$13,Defenities!$G$13,IF(N94=Defenities!$I$14,Defenities!$G$14,IF(N94=Defenities!$I$15,Defenities!$G$15,IF(N94=Defenities!$I$16,Defenities!$G$16,Defenities!$G$17))))))</f>
        <v>2</v>
      </c>
      <c r="P94" s="149">
        <f t="shared" ref="P94" si="24">IF(J94="wettelijke verplichting", "nvt", (K94*M94*O94))</f>
        <v>36</v>
      </c>
      <c r="Q94" s="108">
        <f>IF(P94="nvt","W",(IF(P94&lt;20,Defenities!$I$28,IF(P94&lt;75,Defenities!$I$29,IF(P94&lt;200,Defenities!$I$30,IF(P94&lt;400,Defenities!$I$31,Defenities!$I$32))))))</f>
        <v>2</v>
      </c>
      <c r="R94" s="79">
        <f t="shared" ref="R94" si="25">Q94</f>
        <v>2</v>
      </c>
      <c r="S94" s="80" t="str">
        <f>IF(H94="Ja", "nvt",IF(H94="Niet van toepassing", "nvt",IF(R94=Defenities!$I$32,Defenities!$K$32,IF(R94=Defenities!$I$31,Defenities!$K$31,IF(R94=Defenities!$I$30,Defenities!$K$30,IF(R94=Defenities!$I$29,Defenities!$K$29,IF(R94=Defenities!$I$28,Defenities!$K$28,"Wettelijke verplichting")))))))</f>
        <v>Aandacht</v>
      </c>
      <c r="T94" s="109" t="s">
        <v>423</v>
      </c>
      <c r="U94" s="81" t="str">
        <f t="shared" si="21"/>
        <v xml:space="preserve">Er wordt een verbeterplan opgesteld 'werkdrukbeheersing' voor de organisatie. Onderzoek of hieruit teamplannen moeten volgen of vice versa, teamplannen vormen input voor het organisatieplan. Het verbeterplan wordt afgestemd met de ondernemingsraad.
Het verbeterplan kan gebruik maken van de volgende instrumenten: 
• Periodiek Medisch Onderzoek
• Arbocatalogus Ambulancezorg
• Arboportaal
</v>
      </c>
      <c r="V94" s="82"/>
      <c r="W94" s="82"/>
      <c r="X94" s="83">
        <f>IF(S94="nvt", "-", IF(R94=Defenities!$I$33,WORKDAY('Basisgegevens RI&amp;E'!$C$14,Defenities!$M$28),IF(R94=Defenities!$I$32,WORKDAY('Basisgegevens RI&amp;E'!$C$14,Defenities!$M$32),IF(R94=Defenities!$I$31,WORKDAY('Basisgegevens RI&amp;E'!$C$14,Defenities!$M$31),IF(R94=Defenities!$I$30,WORKDAY('Basisgegevens RI&amp;E'!$C$14,Defenities!$M$30),IF(R94=Defenities!$I$29,WORKDAY('Basisgegevens RI&amp;E'!$C$14,Defenities!$M$29),WORKDAY('Basisgegevens RI&amp;E'!$C$14,Defenities!$M$28)))))))</f>
        <v>45413</v>
      </c>
      <c r="Y94" s="72"/>
      <c r="Z94" s="84"/>
    </row>
    <row r="95" spans="2:26" ht="228" x14ac:dyDescent="0.25">
      <c r="B95" s="160">
        <v>82</v>
      </c>
      <c r="C95" s="72" t="s">
        <v>43</v>
      </c>
      <c r="D95" s="73" t="s">
        <v>149</v>
      </c>
      <c r="E95" s="28" t="s">
        <v>16</v>
      </c>
      <c r="F95" s="105" t="s">
        <v>371</v>
      </c>
      <c r="G95" s="63" t="s">
        <v>372</v>
      </c>
      <c r="H95" s="75"/>
      <c r="I95" s="76"/>
      <c r="J95" s="77" t="s">
        <v>103</v>
      </c>
      <c r="K95" s="146" t="str">
        <f>IF(J95="wettelijke verplichting", "", IF(J95=Defenities!$I$20,Defenities!$G$20,IF(J95=Defenities!$I$21,Defenities!$G$21,IF(J95=Defenities!$I$22,Defenities!$G$22,IF(J95=Defenities!$I$23,Defenities!$G$23,Defenities!$G$24)))))</f>
        <v/>
      </c>
      <c r="L95" s="78" t="s">
        <v>78</v>
      </c>
      <c r="M95" s="146" t="str">
        <f>IF(J95="wettelijke verplichting"," ",(IF(L95=Defenities!$I$3,Defenities!$G$3,IF(L95=Defenities!$I$4,Defenities!$G$4,IF(L95=Defenities!$I$5,Defenities!$G$5,IF(L95=Defenities!$I$6,Defenities!$G$6,IF(L95=Defenities!$I$7,Defenities!$G$7,IF(L95=Defenities!$I$8,Defenities!$G$8,Defenities!$G$9))))))))</f>
        <v xml:space="preserve"> </v>
      </c>
      <c r="N95" s="78" t="s">
        <v>89</v>
      </c>
      <c r="O95" s="146" t="str">
        <f>IF(J95="wettelijke verplichting", "",IF(N95=Defenities!$I$12,Defenities!$G$12,IF(N95=Defenities!$I$13,Defenities!$G$13,IF(N95=Defenities!$I$14,Defenities!$G$14,IF(N95=Defenities!$I$15,Defenities!$G$15,IF(N95=Defenities!$I$16,Defenities!$G$16,Defenities!$G$17))))))</f>
        <v/>
      </c>
      <c r="P95" s="149" t="str">
        <f t="shared" si="15"/>
        <v>nvt</v>
      </c>
      <c r="Q95" s="108" t="str">
        <f>IF(P95="nvt","W",(IF(P95&lt;20,Defenities!$I$28,IF(P95&lt;75,Defenities!$I$29,IF(P95&lt;200,Defenities!$I$30,IF(P95&lt;400,Defenities!$I$31,Defenities!$I$32))))))</f>
        <v>W</v>
      </c>
      <c r="R95" s="79" t="str">
        <f>Q95</f>
        <v>W</v>
      </c>
      <c r="S95" s="80"/>
      <c r="T95" s="109" t="s">
        <v>246</v>
      </c>
      <c r="U95" s="81" t="str">
        <f t="shared" si="21"/>
        <v>Oplossingsuggesties zijn:
• schaf een registratiesysteem aan;
• verhoog de meldingsbereidheid door vereenvoudiging van het melden;
• geef voorlichting over nut en noodzaak van melden.</v>
      </c>
      <c r="V95" s="82"/>
      <c r="W95" s="82"/>
      <c r="X95" s="83">
        <f>IF(S95="nvt", "-", IF(R95=Defenities!$I$33,WORKDAY('Basisgegevens RI&amp;E'!$C$14,Defenities!$M$28),IF(R95=Defenities!$I$32,WORKDAY('Basisgegevens RI&amp;E'!$C$14,Defenities!$M$32),IF(R95=Defenities!$I$31,WORKDAY('Basisgegevens RI&amp;E'!$C$14,Defenities!$M$31),IF(R95=Defenities!$I$30,WORKDAY('Basisgegevens RI&amp;E'!$C$14,Defenities!$M$30),IF(R95=Defenities!$I$29,WORKDAY('Basisgegevens RI&amp;E'!$C$14,Defenities!$M$29),WORKDAY('Basisgegevens RI&amp;E'!$C$14,Defenities!$M$28)))))))</f>
        <v>45413</v>
      </c>
      <c r="Y95" s="72"/>
      <c r="Z95" s="84"/>
    </row>
    <row r="96" spans="2:26" ht="199.5" x14ac:dyDescent="0.25">
      <c r="B96" s="160">
        <v>83</v>
      </c>
      <c r="C96" s="72" t="s">
        <v>43</v>
      </c>
      <c r="D96" s="73" t="s">
        <v>150</v>
      </c>
      <c r="E96" s="74" t="s">
        <v>16</v>
      </c>
      <c r="F96" s="103" t="s">
        <v>373</v>
      </c>
      <c r="G96" s="63" t="s">
        <v>374</v>
      </c>
      <c r="H96" s="75" t="s">
        <v>14</v>
      </c>
      <c r="I96" s="76" t="s">
        <v>20</v>
      </c>
      <c r="J96" s="77" t="s">
        <v>85</v>
      </c>
      <c r="K96" s="146">
        <f>IF(J96="wettelijke verplichting", "", IF(J96=Defenities!$I$20,Defenities!$G$20,IF(J96=Defenities!$I$21,Defenities!$G$21,IF(J96=Defenities!$I$22,Defenities!$G$22,IF(J96=Defenities!$I$23,Defenities!$G$23,Defenities!$G$24)))))</f>
        <v>3</v>
      </c>
      <c r="L96" s="78" t="s">
        <v>51</v>
      </c>
      <c r="M96" s="146">
        <f>IF(J96="wettelijke verplichting"," ",(IF(L96=Defenities!$I$3,Defenities!$G$3,IF(L96=Defenities!$I$4,Defenities!$G$4,IF(L96=Defenities!$I$5,Defenities!$G$5,IF(L96=Defenities!$I$6,Defenities!$G$6,IF(L96=Defenities!$I$7,Defenities!$G$7,IF(L96=Defenities!$I$8,Defenities!$G$8,Defenities!$G$9))))))))</f>
        <v>6</v>
      </c>
      <c r="N96" s="78" t="s">
        <v>90</v>
      </c>
      <c r="O96" s="146">
        <f>IF(J96="wettelijke verplichting", "",IF(N96=Defenities!$I$12,Defenities!$G$12,IF(N96=Defenities!$I$13,Defenities!$G$13,IF(N96=Defenities!$I$14,Defenities!$G$14,IF(N96=Defenities!$I$15,Defenities!$G$15,IF(N96=Defenities!$I$16,Defenities!$G$16,Defenities!$G$17))))))</f>
        <v>2</v>
      </c>
      <c r="P96" s="149">
        <f t="shared" si="15"/>
        <v>36</v>
      </c>
      <c r="Q96" s="108">
        <f>IF(P96="nvt","W",(IF(P96&lt;20,Defenities!$I$28,IF(P96&lt;75,Defenities!$I$29,IF(P96&lt;200,Defenities!$I$30,IF(P96&lt;400,Defenities!$I$31,Defenities!$I$32))))))</f>
        <v>2</v>
      </c>
      <c r="R96" s="79">
        <f t="shared" si="1"/>
        <v>2</v>
      </c>
      <c r="S96" s="80" t="str">
        <f>IF(H96="Ja", "nvt",IF(H96="Niet van toepassing", "nvt",IF(R96=Defenities!$I$32,Defenities!$K$32,IF(R96=Defenities!$I$31,Defenities!$K$31,IF(R96=Defenities!$I$30,Defenities!$K$30,IF(R96=Defenities!$I$29,Defenities!$K$29,IF(R96=Defenities!$I$28,Defenities!$K$28,"Wettelijke verplichting")))))))</f>
        <v>Aandacht</v>
      </c>
      <c r="T96" s="109" t="s">
        <v>254</v>
      </c>
      <c r="U96" s="81" t="str">
        <f t="shared" si="21"/>
        <v>De omvang van ongewenste omgangsvormen (agressie, seksuele intimidatie, discriminatie, pesten) binnen de organisatie wordt inzichtelijk gemaakt.</v>
      </c>
      <c r="V96" s="82" t="s">
        <v>205</v>
      </c>
      <c r="W96" s="82"/>
      <c r="X96" s="83">
        <f>IF(S96="nvt", "-", IF(R96=Defenities!$I$33,WORKDAY('Basisgegevens RI&amp;E'!$C$14,Defenities!$M$28),IF(R96=Defenities!$I$32,WORKDAY('Basisgegevens RI&amp;E'!$C$14,Defenities!$M$32),IF(R96=Defenities!$I$31,WORKDAY('Basisgegevens RI&amp;E'!$C$14,Defenities!$M$31),IF(R96=Defenities!$I$30,WORKDAY('Basisgegevens RI&amp;E'!$C$14,Defenities!$M$30),IF(R96=Defenities!$I$29,WORKDAY('Basisgegevens RI&amp;E'!$C$14,Defenities!$M$29),WORKDAY('Basisgegevens RI&amp;E'!$C$14,Defenities!$M$28)))))))</f>
        <v>45413</v>
      </c>
      <c r="Y96" s="72"/>
      <c r="Z96" s="84"/>
    </row>
    <row r="97" spans="2:26" ht="270.75" x14ac:dyDescent="0.25">
      <c r="B97" s="160">
        <v>84</v>
      </c>
      <c r="C97" s="88" t="s">
        <v>43</v>
      </c>
      <c r="D97" s="123" t="s">
        <v>153</v>
      </c>
      <c r="E97" s="124" t="s">
        <v>16</v>
      </c>
      <c r="F97" s="125" t="s">
        <v>424</v>
      </c>
      <c r="G97" s="126" t="s">
        <v>494</v>
      </c>
      <c r="H97" s="127" t="s">
        <v>14</v>
      </c>
      <c r="I97" s="128"/>
      <c r="J97" s="129" t="s">
        <v>85</v>
      </c>
      <c r="K97" s="147">
        <f>IF(J97="wettelijke verplichting", "", IF(J97=Defenities!$I$20,Defenities!$G$20,IF(J97=Defenities!$I$21,Defenities!$G$21,IF(J97=Defenities!$I$22,Defenities!$G$22,IF(J97=Defenities!$I$23,Defenities!$G$23,Defenities!$G$24)))))</f>
        <v>3</v>
      </c>
      <c r="L97" s="130" t="s">
        <v>51</v>
      </c>
      <c r="M97" s="147">
        <f>IF(J97="wettelijke verplichting"," ",(IF(L97=Defenities!$I$3,Defenities!$G$3,IF(L97=Defenities!$I$4,Defenities!$G$4,IF(L97=Defenities!$I$5,Defenities!$G$5,IF(L97=Defenities!$I$6,Defenities!$G$6,IF(L97=Defenities!$I$7,Defenities!$G$7,IF(L97=Defenities!$I$8,Defenities!$G$8,Defenities!$G$9))))))))</f>
        <v>6</v>
      </c>
      <c r="N97" s="130" t="s">
        <v>90</v>
      </c>
      <c r="O97" s="147">
        <f>IF(J97="wettelijke verplichting", "",IF(N97=Defenities!$I$12,Defenities!$G$12,IF(N97=Defenities!$I$13,Defenities!$G$13,IF(N97=Defenities!$I$14,Defenities!$G$14,IF(N97=Defenities!$I$15,Defenities!$G$15,IF(N97=Defenities!$I$16,Defenities!$G$16,Defenities!$G$17))))))</f>
        <v>2</v>
      </c>
      <c r="P97" s="150">
        <f t="shared" ref="P97" si="26">IF(J97="wettelijke verplichting", "nvt", (K97*M97*O97))</f>
        <v>36</v>
      </c>
      <c r="Q97" s="131">
        <f>IF(P97="nvt","W",(IF(P97&lt;20,Defenities!$I$28,IF(P97&lt;75,Defenities!$I$29,IF(P97&lt;200,Defenities!$I$30,IF(P97&lt;400,Defenities!$I$31,Defenities!$I$32))))))</f>
        <v>2</v>
      </c>
      <c r="R97" s="132">
        <f t="shared" ref="R97" si="27">Q97</f>
        <v>2</v>
      </c>
      <c r="S97" s="133" t="str">
        <f>IF(H97="Ja", "nvt",IF(H97="Niet van toepassing", "nvt",IF(R97=Defenities!$I$32,Defenities!$K$32,IF(R97=Defenities!$I$31,Defenities!$K$31,IF(R97=Defenities!$I$30,Defenities!$K$30,IF(R97=Defenities!$I$29,Defenities!$K$29,IF(R97=Defenities!$I$28,Defenities!$K$28,"Wettelijke verplichting")))))))</f>
        <v>Aandacht</v>
      </c>
      <c r="T97" s="153" t="s">
        <v>425</v>
      </c>
      <c r="U97" s="134" t="str">
        <f t="shared" si="21"/>
        <v xml:space="preserve">Verbetering van het beleid rond ongewenste omgangsvormen. Onderzoek of dit maatregelen op team- of organisatieniveau moeten zijn. Hulpmiddelen zijn:
•	Duidelijk over agressie
•	Arbocatalogus Ambulancezorg 
•	Arboportaal
</v>
      </c>
      <c r="V97" s="135"/>
      <c r="W97" s="135"/>
      <c r="X97" s="83">
        <f>IF(S97="nvt", "-", IF(R97=Defenities!$I$33,WORKDAY('Basisgegevens RI&amp;E'!$C$14,Defenities!$M$28),IF(R97=Defenities!$I$32,WORKDAY('Basisgegevens RI&amp;E'!$C$14,Defenities!$M$32),IF(R97=Defenities!$I$31,WORKDAY('Basisgegevens RI&amp;E'!$C$14,Defenities!$M$31),IF(R97=Defenities!$I$30,WORKDAY('Basisgegevens RI&amp;E'!$C$14,Defenities!$M$30),IF(R97=Defenities!$I$29,WORKDAY('Basisgegevens RI&amp;E'!$C$14,Defenities!$M$29),WORKDAY('Basisgegevens RI&amp;E'!$C$14,Defenities!$M$28)))))))</f>
        <v>45413</v>
      </c>
      <c r="Y97" s="88"/>
      <c r="Z97" s="89"/>
    </row>
    <row r="98" spans="2:26" ht="99.75" x14ac:dyDescent="0.25">
      <c r="B98" s="160">
        <v>85</v>
      </c>
      <c r="C98" s="72" t="s">
        <v>43</v>
      </c>
      <c r="D98" s="73" t="s">
        <v>151</v>
      </c>
      <c r="E98" s="74" t="s">
        <v>16</v>
      </c>
      <c r="F98" s="103" t="s">
        <v>426</v>
      </c>
      <c r="G98" s="63" t="s">
        <v>427</v>
      </c>
      <c r="H98" s="75" t="s">
        <v>14</v>
      </c>
      <c r="I98" s="76"/>
      <c r="J98" s="77" t="s">
        <v>103</v>
      </c>
      <c r="K98" s="146" t="str">
        <f>IF(J98="wettelijke verplichting", "", IF(J98=Defenities!$I$20,Defenities!$G$20,IF(J98=Defenities!$I$21,Defenities!$G$21,IF(J98=Defenities!$I$22,Defenities!$G$22,IF(J98=Defenities!$I$23,Defenities!$G$23,Defenities!$G$24)))))</f>
        <v/>
      </c>
      <c r="L98" s="78" t="s">
        <v>51</v>
      </c>
      <c r="M98" s="146" t="str">
        <f>IF(J98="wettelijke verplichting"," ",(IF(L98=Defenities!$I$3,Defenities!$G$3,IF(L98=Defenities!$I$4,Defenities!$G$4,IF(L98=Defenities!$I$5,Defenities!$G$5,IF(L98=Defenities!$I$6,Defenities!$G$6,IF(L98=Defenities!$I$7,Defenities!$G$7,IF(L98=Defenities!$I$8,Defenities!$G$8,Defenities!$G$9))))))))</f>
        <v xml:space="preserve"> </v>
      </c>
      <c r="N98" s="78" t="s">
        <v>90</v>
      </c>
      <c r="O98" s="146" t="str">
        <f>IF(J98="wettelijke verplichting", "",IF(N98=Defenities!$I$12,Defenities!$G$12,IF(N98=Defenities!$I$13,Defenities!$G$13,IF(N98=Defenities!$I$14,Defenities!$G$14,IF(N98=Defenities!$I$15,Defenities!$G$15,IF(N98=Defenities!$I$16,Defenities!$G$16,Defenities!$G$17))))))</f>
        <v/>
      </c>
      <c r="P98" s="149" t="str">
        <f t="shared" ref="P98" si="28">IF(J98="wettelijke verplichting", "nvt", (K98*M98*O98))</f>
        <v>nvt</v>
      </c>
      <c r="Q98" s="108" t="str">
        <f>IF(P98="nvt","W",(IF(P98&lt;20,Defenities!$I$28,IF(P98&lt;75,Defenities!$I$29,IF(P98&lt;200,Defenities!$I$30,IF(P98&lt;400,Defenities!$I$31,Defenities!$I$32))))))</f>
        <v>W</v>
      </c>
      <c r="R98" s="79" t="str">
        <f t="shared" ref="R98" si="29">Q98</f>
        <v>W</v>
      </c>
      <c r="S98" s="80" t="str">
        <f>IF(H98="Ja", "nvt",IF(H98="Niet van toepassing", "nvt",IF(R98=Defenities!$I$32,Defenities!$K$32,IF(R98=Defenities!$I$31,Defenities!$K$31,IF(R98=Defenities!$I$30,Defenities!$K$30,IF(R98=Defenities!$I$29,Defenities!$K$29,IF(R98=Defenities!$I$28,Defenities!$K$28,"Wettelijke verplichting")))))))</f>
        <v>Wettelijke verplichting</v>
      </c>
      <c r="T98" s="109" t="s">
        <v>428</v>
      </c>
      <c r="U98" s="81" t="str">
        <f t="shared" si="21"/>
        <v xml:space="preserve">De omvang van traumatische ervaringen binnen de organisatie wordt inzichtelijk gemaakt.
</v>
      </c>
      <c r="V98" s="82"/>
      <c r="W98" s="82"/>
      <c r="X98" s="83">
        <f>IF(S98="nvt", "-", IF(R98=Defenities!$I$33,WORKDAY('Basisgegevens RI&amp;E'!$C$14,Defenities!$M$28),IF(R98=Defenities!$I$32,WORKDAY('Basisgegevens RI&amp;E'!$C$14,Defenities!$M$32),IF(R98=Defenities!$I$31,WORKDAY('Basisgegevens RI&amp;E'!$C$14,Defenities!$M$31),IF(R98=Defenities!$I$30,WORKDAY('Basisgegevens RI&amp;E'!$C$14,Defenities!$M$30),IF(R98=Defenities!$I$29,WORKDAY('Basisgegevens RI&amp;E'!$C$14,Defenities!$M$29),WORKDAY('Basisgegevens RI&amp;E'!$C$14,Defenities!$M$28)))))))</f>
        <v>45413</v>
      </c>
      <c r="Y98" s="72"/>
      <c r="Z98" s="84"/>
    </row>
    <row r="99" spans="2:26" ht="128.25" x14ac:dyDescent="0.25">
      <c r="B99" s="160">
        <v>86</v>
      </c>
      <c r="C99" s="119" t="s">
        <v>43</v>
      </c>
      <c r="D99" s="73" t="s">
        <v>152</v>
      </c>
      <c r="E99" s="74" t="s">
        <v>16</v>
      </c>
      <c r="F99" s="103" t="s">
        <v>242</v>
      </c>
      <c r="G99" s="63" t="s">
        <v>455</v>
      </c>
      <c r="H99" s="75" t="s">
        <v>14</v>
      </c>
      <c r="I99" s="76" t="s">
        <v>20</v>
      </c>
      <c r="J99" s="77" t="s">
        <v>85</v>
      </c>
      <c r="K99" s="146">
        <f>IF(J99="wettelijke verplichting", "", IF(J99=Defenities!$I$20,Defenities!$G$20,IF(J99=Defenities!$I$21,Defenities!$G$21,IF(J99=Defenities!$I$22,Defenities!$G$22,IF(J99=Defenities!$I$23,Defenities!$G$23,Defenities!$G$24)))))</f>
        <v>3</v>
      </c>
      <c r="L99" s="78" t="s">
        <v>51</v>
      </c>
      <c r="M99" s="146">
        <f>IF(J99="wettelijke verplichting"," ",(IF(L99=Defenities!$I$3,Defenities!$G$3,IF(L99=Defenities!$I$4,Defenities!$G$4,IF(L99=Defenities!$I$5,Defenities!$G$5,IF(L99=Defenities!$I$6,Defenities!$G$6,IF(L99=Defenities!$I$7,Defenities!$G$7,IF(L99=Defenities!$I$8,Defenities!$G$8,Defenities!$G$9))))))))</f>
        <v>6</v>
      </c>
      <c r="N99" s="78" t="s">
        <v>90</v>
      </c>
      <c r="O99" s="146">
        <f>IF(J99="wettelijke verplichting", "",IF(N99=Defenities!$I$12,Defenities!$G$12,IF(N99=Defenities!$I$13,Defenities!$G$13,IF(N99=Defenities!$I$14,Defenities!$G$14,IF(N99=Defenities!$I$15,Defenities!$G$15,IF(N99=Defenities!$I$16,Defenities!$G$16,Defenities!$G$17))))))</f>
        <v>2</v>
      </c>
      <c r="P99" s="149">
        <f t="shared" si="15"/>
        <v>36</v>
      </c>
      <c r="Q99" s="108">
        <f>IF(P99="nvt","W",(IF(P99&lt;20,Defenities!$I$28,IF(P99&lt;75,Defenities!$I$29,IF(P99&lt;200,Defenities!$I$30,IF(P99&lt;400,Defenities!$I$31,Defenities!$I$32))))))</f>
        <v>2</v>
      </c>
      <c r="R99" s="79">
        <f t="shared" si="1"/>
        <v>2</v>
      </c>
      <c r="S99" s="80" t="str">
        <f>IF(H99="Ja", "nvt",IF(H99="Niet van toepassing", "nvt",IF(R99=Defenities!$I$32,Defenities!$K$32,IF(R99=Defenities!$I$31,Defenities!$K$31,IF(R99=Defenities!$I$30,Defenities!$K$30,IF(R99=Defenities!$I$29,Defenities!$K$29,IF(R99=Defenities!$I$28,Defenities!$K$28,"Wettelijke verplichting")))))))</f>
        <v>Aandacht</v>
      </c>
      <c r="T99" s="109" t="s">
        <v>456</v>
      </c>
      <c r="U99" s="120" t="str">
        <f t="shared" si="21"/>
        <v>Organiseer collegiale en professionele ondersteuning. Zie de Arbocatalogus Ambulancezorg en het Handboek Bedrijfsopvangteams Ambulancezorg.</v>
      </c>
      <c r="V99" s="121" t="s">
        <v>205</v>
      </c>
      <c r="W99" s="121"/>
      <c r="X99" s="83">
        <f>IF(S99="nvt", "-", IF(R99=Defenities!$I$33,WORKDAY('Basisgegevens RI&amp;E'!$C$14,Defenities!$M$28),IF(R99=Defenities!$I$32,WORKDAY('Basisgegevens RI&amp;E'!$C$14,Defenities!$M$32),IF(R99=Defenities!$I$31,WORKDAY('Basisgegevens RI&amp;E'!$C$14,Defenities!$M$31),IF(R99=Defenities!$I$30,WORKDAY('Basisgegevens RI&amp;E'!$C$14,Defenities!$M$30),IF(R99=Defenities!$I$29,WORKDAY('Basisgegevens RI&amp;E'!$C$14,Defenities!$M$29),WORKDAY('Basisgegevens RI&amp;E'!$C$14,Defenities!$M$28)))))))</f>
        <v>45413</v>
      </c>
      <c r="Y99" s="119"/>
      <c r="Z99" s="122"/>
    </row>
    <row r="100" spans="2:26" ht="114" x14ac:dyDescent="0.25">
      <c r="B100" s="160">
        <v>87</v>
      </c>
      <c r="C100" s="72" t="s">
        <v>43</v>
      </c>
      <c r="D100" s="73" t="s">
        <v>383</v>
      </c>
      <c r="E100" s="74" t="s">
        <v>16</v>
      </c>
      <c r="F100" s="103" t="s">
        <v>375</v>
      </c>
      <c r="G100" s="63" t="s">
        <v>457</v>
      </c>
      <c r="H100" s="75"/>
      <c r="I100" s="76"/>
      <c r="J100" s="77" t="s">
        <v>85</v>
      </c>
      <c r="K100" s="146">
        <f>IF(J100="wettelijke verplichting", "", IF(J100=Defenities!$I$20,Defenities!$G$20,IF(J100=Defenities!$I$21,Defenities!$G$21,IF(J100=Defenities!$I$22,Defenities!$G$22,IF(J100=Defenities!$I$23,Defenities!$G$23,Defenities!$G$24)))))</f>
        <v>3</v>
      </c>
      <c r="L100" s="78" t="s">
        <v>51</v>
      </c>
      <c r="M100" s="146">
        <f>IF(J100="wettelijke verplichting"," ",(IF(L100=Defenities!$I$3,Defenities!$G$3,IF(L100=Defenities!$I$4,Defenities!$G$4,IF(L100=Defenities!$I$5,Defenities!$G$5,IF(L100=Defenities!$I$6,Defenities!$G$6,IF(L100=Defenities!$I$7,Defenities!$G$7,IF(L100=Defenities!$I$8,Defenities!$G$8,Defenities!$G$9))))))))</f>
        <v>6</v>
      </c>
      <c r="N100" s="78" t="s">
        <v>90</v>
      </c>
      <c r="O100" s="146">
        <f>IF(J100="wettelijke verplichting", "",IF(N100=Defenities!$I$12,Defenities!$G$12,IF(N100=Defenities!$I$13,Defenities!$G$13,IF(N100=Defenities!$I$14,Defenities!$G$14,IF(N100=Defenities!$I$15,Defenities!$G$15,IF(N100=Defenities!$I$16,Defenities!$G$16,Defenities!$G$17))))))</f>
        <v>2</v>
      </c>
      <c r="P100" s="149">
        <f t="shared" ref="P100:P101" si="30">IF(J100="wettelijke verplichting", "nvt", (K100*M100*O100))</f>
        <v>36</v>
      </c>
      <c r="Q100" s="108">
        <f>IF(P100="nvt","W",(IF(P100&lt;20,Defenities!$I$28,IF(P100&lt;75,Defenities!$I$29,IF(P100&lt;200,Defenities!$I$30,IF(P100&lt;400,Defenities!$I$31,Defenities!$I$32))))))</f>
        <v>2</v>
      </c>
      <c r="R100" s="79">
        <f t="shared" ref="R100:R101" si="31">Q100</f>
        <v>2</v>
      </c>
      <c r="S100" s="80"/>
      <c r="T100" s="109" t="s">
        <v>376</v>
      </c>
      <c r="U100" s="81" t="str">
        <f t="shared" si="21"/>
        <v xml:space="preserve">De omvang van ongewenste omgangsvormen (agressie, seksuele intimidatie, discriminatie, pesten) binnen de organisatie wordt inzichtelijk gemaakt.
</v>
      </c>
      <c r="V100" s="82"/>
      <c r="W100" s="82"/>
      <c r="X100" s="83">
        <f>IF(S100="nvt", "-", IF(R100=Defenities!$I$33,WORKDAY('Basisgegevens RI&amp;E'!$C$14,Defenities!$M$28),IF(R100=Defenities!$I$32,WORKDAY('Basisgegevens RI&amp;E'!$C$14,Defenities!$M$32),IF(R100=Defenities!$I$31,WORKDAY('Basisgegevens RI&amp;E'!$C$14,Defenities!$M$31),IF(R100=Defenities!$I$30,WORKDAY('Basisgegevens RI&amp;E'!$C$14,Defenities!$M$30),IF(R100=Defenities!$I$29,WORKDAY('Basisgegevens RI&amp;E'!$C$14,Defenities!$M$29),WORKDAY('Basisgegevens RI&amp;E'!$C$14,Defenities!$M$28)))))))</f>
        <v>45413</v>
      </c>
      <c r="Y100" s="72"/>
      <c r="Z100" s="84"/>
    </row>
    <row r="101" spans="2:26" ht="285" x14ac:dyDescent="0.25">
      <c r="B101" s="160">
        <v>88</v>
      </c>
      <c r="C101" s="72" t="s">
        <v>43</v>
      </c>
      <c r="D101" s="73" t="s">
        <v>384</v>
      </c>
      <c r="E101" s="74" t="s">
        <v>16</v>
      </c>
      <c r="F101" s="103" t="s">
        <v>377</v>
      </c>
      <c r="G101" s="63" t="s">
        <v>378</v>
      </c>
      <c r="H101" s="75"/>
      <c r="I101" s="76"/>
      <c r="J101" s="77" t="s">
        <v>85</v>
      </c>
      <c r="K101" s="146">
        <f>IF(J101="wettelijke verplichting", "", IF(J101=Defenities!$I$20,Defenities!$G$20,IF(J101=Defenities!$I$21,Defenities!$G$21,IF(J101=Defenities!$I$22,Defenities!$G$22,IF(J101=Defenities!$I$23,Defenities!$G$23,Defenities!$G$24)))))</f>
        <v>3</v>
      </c>
      <c r="L101" s="78" t="s">
        <v>51</v>
      </c>
      <c r="M101" s="146">
        <f>IF(J101="wettelijke verplichting"," ",(IF(L101=Defenities!$I$3,Defenities!$G$3,IF(L101=Defenities!$I$4,Defenities!$G$4,IF(L101=Defenities!$I$5,Defenities!$G$5,IF(L101=Defenities!$I$6,Defenities!$G$6,IF(L101=Defenities!$I$7,Defenities!$G$7,IF(L101=Defenities!$I$8,Defenities!$G$8,Defenities!$G$9))))))))</f>
        <v>6</v>
      </c>
      <c r="N101" s="78" t="s">
        <v>90</v>
      </c>
      <c r="O101" s="146">
        <f>IF(J101="wettelijke verplichting", "",IF(N101=Defenities!$I$12,Defenities!$G$12,IF(N101=Defenities!$I$13,Defenities!$G$13,IF(N101=Defenities!$I$14,Defenities!$G$14,IF(N101=Defenities!$I$15,Defenities!$G$15,IF(N101=Defenities!$I$16,Defenities!$G$16,Defenities!$G$17))))))</f>
        <v>2</v>
      </c>
      <c r="P101" s="149">
        <f t="shared" si="30"/>
        <v>36</v>
      </c>
      <c r="Q101" s="108">
        <f>IF(P101="nvt","W",(IF(P101&lt;20,Defenities!$I$28,IF(P101&lt;75,Defenities!$I$29,IF(P101&lt;200,Defenities!$I$30,IF(P101&lt;400,Defenities!$I$31,Defenities!$I$32))))))</f>
        <v>2</v>
      </c>
      <c r="R101" s="79">
        <f t="shared" si="31"/>
        <v>2</v>
      </c>
      <c r="S101" s="80"/>
      <c r="T101" s="109" t="s">
        <v>379</v>
      </c>
      <c r="U101" s="81" t="str">
        <f t="shared" si="21"/>
        <v xml:space="preserve">Training van leidinggevenden
Bespreekbaar maken in teamoverleggen
</v>
      </c>
      <c r="V101" s="82"/>
      <c r="W101" s="82"/>
      <c r="X101" s="83">
        <f>IF(S101="nvt", "-", IF(R101=Defenities!$I$33,WORKDAY('Basisgegevens RI&amp;E'!$C$14,Defenities!$M$28),IF(R101=Defenities!$I$32,WORKDAY('Basisgegevens RI&amp;E'!$C$14,Defenities!$M$32),IF(R101=Defenities!$I$31,WORKDAY('Basisgegevens RI&amp;E'!$C$14,Defenities!$M$31),IF(R101=Defenities!$I$30,WORKDAY('Basisgegevens RI&amp;E'!$C$14,Defenities!$M$30),IF(R101=Defenities!$I$29,WORKDAY('Basisgegevens RI&amp;E'!$C$14,Defenities!$M$29),WORKDAY('Basisgegevens RI&amp;E'!$C$14,Defenities!$M$28)))))))</f>
        <v>45413</v>
      </c>
      <c r="Y101" s="72"/>
      <c r="Z101" s="84"/>
    </row>
    <row r="102" spans="2:26" ht="313.5" x14ac:dyDescent="0.25">
      <c r="B102" s="160">
        <v>89</v>
      </c>
      <c r="C102" s="72" t="s">
        <v>43</v>
      </c>
      <c r="D102" s="73" t="s">
        <v>386</v>
      </c>
      <c r="E102" s="74" t="s">
        <v>16</v>
      </c>
      <c r="F102" s="103" t="s">
        <v>380</v>
      </c>
      <c r="G102" s="63" t="s">
        <v>458</v>
      </c>
      <c r="H102" s="75"/>
      <c r="I102" s="76"/>
      <c r="J102" s="77" t="s">
        <v>85</v>
      </c>
      <c r="K102" s="146">
        <f>IF(J102="wettelijke verplichting", "", IF(J102=Defenities!$I$20,Defenities!$G$20,IF(J102=Defenities!$I$21,Defenities!$G$21,IF(J102=Defenities!$I$22,Defenities!$G$22,IF(J102=Defenities!$I$23,Defenities!$G$23,Defenities!$G$24)))))</f>
        <v>3</v>
      </c>
      <c r="L102" s="78" t="s">
        <v>51</v>
      </c>
      <c r="M102" s="146">
        <f>IF(J102="wettelijke verplichting"," ",(IF(L102=Defenities!$I$3,Defenities!$G$3,IF(L102=Defenities!$I$4,Defenities!$G$4,IF(L102=Defenities!$I$5,Defenities!$G$5,IF(L102=Defenities!$I$6,Defenities!$G$6,IF(L102=Defenities!$I$7,Defenities!$G$7,IF(L102=Defenities!$I$8,Defenities!$G$8,Defenities!$G$9))))))))</f>
        <v>6</v>
      </c>
      <c r="N102" s="78" t="s">
        <v>90</v>
      </c>
      <c r="O102" s="146">
        <f>IF(J102="wettelijke verplichting", "",IF(N102=Defenities!$I$12,Defenities!$G$12,IF(N102=Defenities!$I$13,Defenities!$G$13,IF(N102=Defenities!$I$14,Defenities!$G$14,IF(N102=Defenities!$I$15,Defenities!$G$15,IF(N102=Defenities!$I$16,Defenities!$G$16,Defenities!$G$17))))))</f>
        <v>2</v>
      </c>
      <c r="P102" s="149">
        <f t="shared" ref="P102" si="32">IF(J102="wettelijke verplichting", "nvt", (K102*M102*O102))</f>
        <v>36</v>
      </c>
      <c r="Q102" s="108">
        <f>IF(P102="nvt","W",(IF(P102&lt;20,Defenities!$I$28,IF(P102&lt;75,Defenities!$I$29,IF(P102&lt;200,Defenities!$I$30,IF(P102&lt;400,Defenities!$I$31,Defenities!$I$32))))))</f>
        <v>2</v>
      </c>
      <c r="R102" s="79">
        <f t="shared" ref="R102" si="33">Q102</f>
        <v>2</v>
      </c>
      <c r="S102" s="80"/>
      <c r="T102" s="109" t="s">
        <v>459</v>
      </c>
      <c r="U102" s="81" t="str">
        <f t="shared" si="21"/>
        <v xml:space="preserve">Het verbeterplan 'werkdrukbeheersing' wordt periodiek beoordeeld door directie en OR: zowel de voortgang als de effectiviteit van de maatregelen.
Het verbeterplan ‘agressie en geweld’ wordt periodiek beoordeeld door directie en OR: zowel de voortgang als de effectiviteit van de maatregelen.
Het verbeterplan ‘sociale veiligheid’ wordt periodiek beoordeeld door door directie en OR: zowel van de voortgang als de effectiviteit van de maatregelen.
</v>
      </c>
      <c r="V102" s="82"/>
      <c r="W102" s="82"/>
      <c r="X102" s="83">
        <f>IF(S102="nvt", "-", IF(R102=Defenities!$I$33,WORKDAY('Basisgegevens RI&amp;E'!$C$14,Defenities!$M$28),IF(R102=Defenities!$I$32,WORKDAY('Basisgegevens RI&amp;E'!$C$14,Defenities!$M$32),IF(R102=Defenities!$I$31,WORKDAY('Basisgegevens RI&amp;E'!$C$14,Defenities!$M$31),IF(R102=Defenities!$I$30,WORKDAY('Basisgegevens RI&amp;E'!$C$14,Defenities!$M$30),IF(R102=Defenities!$I$29,WORKDAY('Basisgegevens RI&amp;E'!$C$14,Defenities!$M$29),WORKDAY('Basisgegevens RI&amp;E'!$C$14,Defenities!$M$28)))))))</f>
        <v>45413</v>
      </c>
      <c r="Y102" s="72"/>
      <c r="Z102" s="84"/>
    </row>
    <row r="103" spans="2:26" ht="71.25" x14ac:dyDescent="0.25">
      <c r="B103" s="160">
        <v>90</v>
      </c>
      <c r="C103" s="72" t="s">
        <v>43</v>
      </c>
      <c r="D103" s="73" t="s">
        <v>388</v>
      </c>
      <c r="E103" s="74" t="s">
        <v>2</v>
      </c>
      <c r="F103" s="103" t="s">
        <v>304</v>
      </c>
      <c r="G103" s="63" t="s">
        <v>305</v>
      </c>
      <c r="H103" s="75" t="s">
        <v>14</v>
      </c>
      <c r="I103" s="76" t="s">
        <v>20</v>
      </c>
      <c r="J103" s="77" t="s">
        <v>85</v>
      </c>
      <c r="K103" s="146">
        <f>IF(J103="wettelijke verplichting", "", IF(J103=Defenities!$I$20,Defenities!$G$20,IF(J103=Defenities!$I$21,Defenities!$G$21,IF(J103=Defenities!$I$22,Defenities!$G$22,IF(J103=Defenities!$I$23,Defenities!$G$23,Defenities!$G$24)))))</f>
        <v>3</v>
      </c>
      <c r="L103" s="78" t="s">
        <v>51</v>
      </c>
      <c r="M103" s="146">
        <f>IF(J103="wettelijke verplichting"," ",(IF(L103=Defenities!$I$3,Defenities!$G$3,IF(L103=Defenities!$I$4,Defenities!$G$4,IF(L103=Defenities!$I$5,Defenities!$G$5,IF(L103=Defenities!$I$6,Defenities!$G$6,IF(L103=Defenities!$I$7,Defenities!$G$7,IF(L103=Defenities!$I$8,Defenities!$G$8,Defenities!$G$9))))))))</f>
        <v>6</v>
      </c>
      <c r="N103" s="78" t="s">
        <v>90</v>
      </c>
      <c r="O103" s="146">
        <f>IF(J103="wettelijke verplichting", "",IF(N103=Defenities!$I$12,Defenities!$G$12,IF(N103=Defenities!$I$13,Defenities!$G$13,IF(N103=Defenities!$I$14,Defenities!$G$14,IF(N103=Defenities!$I$15,Defenities!$G$15,IF(N103=Defenities!$I$16,Defenities!$G$16,Defenities!$G$17))))))</f>
        <v>2</v>
      </c>
      <c r="P103" s="149">
        <f t="shared" si="15"/>
        <v>36</v>
      </c>
      <c r="Q103" s="108">
        <f>IF(P103="nvt","W",(IF(P103&lt;20,Defenities!$I$28,IF(P103&lt;75,Defenities!$I$29,IF(P103&lt;200,Defenities!$I$30,IF(P103&lt;400,Defenities!$I$31,Defenities!$I$32))))))</f>
        <v>2</v>
      </c>
      <c r="R103" s="79">
        <f t="shared" si="1"/>
        <v>2</v>
      </c>
      <c r="S103" s="80" t="str">
        <f>IF(H103="Ja", "nvt",IF(H103="Niet van toepassing", "nvt",IF(R103=Defenities!$I$32,Defenities!$K$32,IF(R103=Defenities!$I$31,Defenities!$K$31,IF(R103=Defenities!$I$30,Defenities!$K$30,IF(R103=Defenities!$I$29,Defenities!$K$29,IF(R103=Defenities!$I$28,Defenities!$K$28,"Wettelijke verplichting")))))))</f>
        <v>Aandacht</v>
      </c>
      <c r="T103" s="109" t="s">
        <v>20</v>
      </c>
      <c r="U103" s="81" t="str">
        <f t="shared" si="21"/>
        <v xml:space="preserve"> </v>
      </c>
      <c r="V103" s="82" t="s">
        <v>205</v>
      </c>
      <c r="W103" s="82"/>
      <c r="X103" s="83">
        <f>IF(S103="nvt", "-", IF(R103=Defenities!$I$33,WORKDAY('Basisgegevens RI&amp;E'!$C$14,Defenities!$M$28),IF(R103=Defenities!$I$32,WORKDAY('Basisgegevens RI&amp;E'!$C$14,Defenities!$M$32),IF(R103=Defenities!$I$31,WORKDAY('Basisgegevens RI&amp;E'!$C$14,Defenities!$M$31),IF(R103=Defenities!$I$30,WORKDAY('Basisgegevens RI&amp;E'!$C$14,Defenities!$M$30),IF(R103=Defenities!$I$29,WORKDAY('Basisgegevens RI&amp;E'!$C$14,Defenities!$M$29),WORKDAY('Basisgegevens RI&amp;E'!$C$14,Defenities!$M$28)))))))</f>
        <v>45413</v>
      </c>
      <c r="Y103" s="72"/>
      <c r="Z103" s="84"/>
    </row>
    <row r="104" spans="2:26" ht="99.75" x14ac:dyDescent="0.25">
      <c r="B104" s="160">
        <v>91</v>
      </c>
      <c r="C104" s="72" t="s">
        <v>43</v>
      </c>
      <c r="D104" s="73" t="s">
        <v>507</v>
      </c>
      <c r="E104" s="74" t="s">
        <v>2</v>
      </c>
      <c r="F104" s="103" t="s">
        <v>381</v>
      </c>
      <c r="G104" s="63" t="s">
        <v>437</v>
      </c>
      <c r="H104" s="75"/>
      <c r="I104" s="76"/>
      <c r="J104" s="77" t="s">
        <v>84</v>
      </c>
      <c r="K104" s="146">
        <f>IF(J104="wettelijke verplichting", "", IF(J104=Defenities!$I$20,Defenities!$G$20,IF(J104=Defenities!$I$21,Defenities!$G$21,IF(J104=Defenities!$I$22,Defenities!$G$22,IF(J104=Defenities!$I$23,Defenities!$G$23,Defenities!$G$24)))))</f>
        <v>1</v>
      </c>
      <c r="L104" s="78" t="s">
        <v>78</v>
      </c>
      <c r="M104" s="146">
        <f>IF(J104="wettelijke verplichting"," ",(IF(L104=Defenities!$I$3,Defenities!$G$3,IF(L104=Defenities!$I$4,Defenities!$G$4,IF(L104=Defenities!$I$5,Defenities!$G$5,IF(L104=Defenities!$I$6,Defenities!$G$6,IF(L104=Defenities!$I$7,Defenities!$G$7,IF(L104=Defenities!$I$8,Defenities!$G$8,Defenities!$G$9))))))))</f>
        <v>0.5</v>
      </c>
      <c r="N104" s="78" t="s">
        <v>89</v>
      </c>
      <c r="O104" s="146">
        <f>IF(J104="wettelijke verplichting", "",IF(N104=Defenities!$I$12,Defenities!$G$12,IF(N104=Defenities!$I$13,Defenities!$G$13,IF(N104=Defenities!$I$14,Defenities!$G$14,IF(N104=Defenities!$I$15,Defenities!$G$15,IF(N104=Defenities!$I$16,Defenities!$G$16,Defenities!$G$17))))))</f>
        <v>1</v>
      </c>
      <c r="P104" s="149">
        <f t="shared" ref="P104" si="34">IF(J104="wettelijke verplichting", "nvt", (K104*M104*O104))</f>
        <v>0.5</v>
      </c>
      <c r="Q104" s="108">
        <f>IF(P104="nvt","W",(IF(P104&lt;20,Defenities!$I$28,IF(P104&lt;75,Defenities!$I$29,IF(P104&lt;200,Defenities!$I$30,IF(P104&lt;400,Defenities!$I$31,Defenities!$I$32))))))</f>
        <v>1</v>
      </c>
      <c r="R104" s="79">
        <f>Q104</f>
        <v>1</v>
      </c>
      <c r="S104" s="80"/>
      <c r="T104" s="109"/>
      <c r="U104" s="81"/>
      <c r="V104" s="82"/>
      <c r="W104" s="82"/>
      <c r="X104" s="83">
        <f>IF(S104="nvt", "-", IF(R104=Defenities!$I$33,WORKDAY('Basisgegevens RI&amp;E'!$C$14,Defenities!$M$28),IF(R104=Defenities!$I$32,WORKDAY('Basisgegevens RI&amp;E'!$C$14,Defenities!$M$32),IF(R104=Defenities!$I$31,WORKDAY('Basisgegevens RI&amp;E'!$C$14,Defenities!$M$31),IF(R104=Defenities!$I$30,WORKDAY('Basisgegevens RI&amp;E'!$C$14,Defenities!$M$30),IF(R104=Defenities!$I$29,WORKDAY('Basisgegevens RI&amp;E'!$C$14,Defenities!$M$29),WORKDAY('Basisgegevens RI&amp;E'!$C$14,Defenities!$M$28)))))))</f>
        <v>45413</v>
      </c>
      <c r="Y104" s="72"/>
      <c r="Z104" s="84"/>
    </row>
    <row r="105" spans="2:26" ht="71.25" x14ac:dyDescent="0.25">
      <c r="B105" s="160">
        <v>92</v>
      </c>
      <c r="C105" s="72" t="s">
        <v>43</v>
      </c>
      <c r="D105" s="73" t="s">
        <v>508</v>
      </c>
      <c r="E105" s="74" t="s">
        <v>42</v>
      </c>
      <c r="F105" s="103" t="s">
        <v>23</v>
      </c>
      <c r="G105" s="63" t="s">
        <v>20</v>
      </c>
      <c r="H105" s="75" t="s">
        <v>14</v>
      </c>
      <c r="I105" s="76" t="s">
        <v>20</v>
      </c>
      <c r="J105" s="77" t="s">
        <v>95</v>
      </c>
      <c r="K105" s="146" t="str">
        <f>IF(J105="wettelijke verplichting", "", IF(J105=Defenities!$I$20,Defenities!$G$20,IF(J105=Defenities!$I$21,Defenities!$G$21,IF(J105=Defenities!$I$22,Defenities!$G$22,IF(J105=Defenities!$I$23,Defenities!$G$23,Defenities!$G$24)))))</f>
        <v/>
      </c>
      <c r="L105" s="78"/>
      <c r="M105" s="146" t="str">
        <f>IF(J105="wettelijke verplichting"," ",(IF(L105=Defenities!$I$3,Defenities!$G$3,IF(L105=Defenities!$I$4,Defenities!$G$4,IF(L105=Defenities!$I$5,Defenities!$G$5,IF(L105=Defenities!$I$6,Defenities!$G$6,IF(L105=Defenities!$I$7,Defenities!$G$7,IF(L105=Defenities!$I$8,Defenities!$G$8,Defenities!$G$9))))))))</f>
        <v xml:space="preserve"> </v>
      </c>
      <c r="N105" s="78"/>
      <c r="O105" s="146" t="str">
        <f>IF(J105="wettelijke verplichting", "",IF(N105=Defenities!$I$12,Defenities!$G$12,IF(N105=Defenities!$I$13,Defenities!$G$13,IF(N105=Defenities!$I$14,Defenities!$G$14,IF(N105=Defenities!$I$15,Defenities!$G$15,IF(N105=Defenities!$I$16,Defenities!$G$16,Defenities!$G$17))))))</f>
        <v/>
      </c>
      <c r="P105" s="149" t="str">
        <f t="shared" si="15"/>
        <v>nvt</v>
      </c>
      <c r="Q105" s="108" t="str">
        <f>IF(P105="nvt","W",(IF(P105&lt;20,Defenities!$I$28,IF(P105&lt;75,Defenities!$I$29,IF(P105&lt;200,Defenities!$I$30,IF(P105&lt;400,Defenities!$I$31,Defenities!$I$32))))))</f>
        <v>W</v>
      </c>
      <c r="R105" s="79" t="str">
        <f t="shared" si="1"/>
        <v>W</v>
      </c>
      <c r="S105" s="80" t="str">
        <f>IF(H105="Ja", "nvt",IF(H105="Niet van toepassing", "nvt",IF(R105=Defenities!$I$32,Defenities!$K$32,IF(R105=Defenities!$I$31,Defenities!$K$31,IF(R105=Defenities!$I$30,Defenities!$K$30,IF(R105=Defenities!$I$29,Defenities!$K$29,IF(R105=Defenities!$I$28,Defenities!$K$28,"Wettelijke verplichting")))))))</f>
        <v>Wettelijke verplichting</v>
      </c>
      <c r="T105" s="109" t="s">
        <v>255</v>
      </c>
      <c r="U105" s="81" t="str">
        <f t="shared" si="21"/>
        <v>Beheersplan legionellabacterie wordt opgesteld en uitgevoerd.</v>
      </c>
      <c r="V105" s="82" t="s">
        <v>205</v>
      </c>
      <c r="W105" s="82"/>
      <c r="X105" s="83">
        <f>IF(S105="nvt", "-", IF(R105=Defenities!$I$33,WORKDAY('Basisgegevens RI&amp;E'!$C$14,Defenities!$M$28),IF(R105=Defenities!$I$32,WORKDAY('Basisgegevens RI&amp;E'!$C$14,Defenities!$M$32),IF(R105=Defenities!$I$31,WORKDAY('Basisgegevens RI&amp;E'!$C$14,Defenities!$M$31),IF(R105=Defenities!$I$30,WORKDAY('Basisgegevens RI&amp;E'!$C$14,Defenities!$M$30),IF(R105=Defenities!$I$29,WORKDAY('Basisgegevens RI&amp;E'!$C$14,Defenities!$M$29),WORKDAY('Basisgegevens RI&amp;E'!$C$14,Defenities!$M$28)))))))</f>
        <v>45413</v>
      </c>
      <c r="Y105" s="72"/>
      <c r="Z105" s="84"/>
    </row>
    <row r="106" spans="2:26" ht="114" x14ac:dyDescent="0.25">
      <c r="B106" s="160">
        <v>93</v>
      </c>
      <c r="C106" s="72" t="s">
        <v>43</v>
      </c>
      <c r="D106" s="73" t="s">
        <v>539</v>
      </c>
      <c r="E106" s="74" t="s">
        <v>26</v>
      </c>
      <c r="F106" s="103" t="s">
        <v>37</v>
      </c>
      <c r="G106" s="63" t="s">
        <v>247</v>
      </c>
      <c r="H106" s="75" t="s">
        <v>14</v>
      </c>
      <c r="I106" s="76" t="s">
        <v>20</v>
      </c>
      <c r="J106" s="77" t="s">
        <v>87</v>
      </c>
      <c r="K106" s="146">
        <f>IF(J106="wettelijke verplichting", "", IF(J106=Defenities!$I$20,Defenities!$G$20,IF(J106=Defenities!$I$21,Defenities!$G$21,IF(J106=Defenities!$I$22,Defenities!$G$22,IF(J106=Defenities!$I$23,Defenities!$G$23,Defenities!$G$24)))))</f>
        <v>15</v>
      </c>
      <c r="L106" s="78" t="s">
        <v>51</v>
      </c>
      <c r="M106" s="146">
        <f>IF(J106="wettelijke verplichting"," ",(IF(L106=Defenities!$I$3,Defenities!$G$3,IF(L106=Defenities!$I$4,Defenities!$G$4,IF(L106=Defenities!$I$5,Defenities!$G$5,IF(L106=Defenities!$I$6,Defenities!$G$6,IF(L106=Defenities!$I$7,Defenities!$G$7,IF(L106=Defenities!$I$8,Defenities!$G$8,Defenities!$G$9))))))))</f>
        <v>6</v>
      </c>
      <c r="N106" s="78" t="s">
        <v>75</v>
      </c>
      <c r="O106" s="146">
        <f>IF(J106="wettelijke verplichting", "",IF(N106=Defenities!$I$12,Defenities!$G$12,IF(N106=Defenities!$I$13,Defenities!$G$13,IF(N106=Defenities!$I$14,Defenities!$G$14,IF(N106=Defenities!$I$15,Defenities!$G$15,IF(N106=Defenities!$I$16,Defenities!$G$16,Defenities!$G$17))))))</f>
        <v>0.1</v>
      </c>
      <c r="P106" s="149">
        <f t="shared" si="15"/>
        <v>9</v>
      </c>
      <c r="Q106" s="108">
        <f>IF(P106="nvt","W",(IF(P106&lt;20,Defenities!$I$28,IF(P106&lt;75,Defenities!$I$29,IF(P106&lt;200,Defenities!$I$30,IF(P106&lt;400,Defenities!$I$31,Defenities!$I$32))))))</f>
        <v>1</v>
      </c>
      <c r="R106" s="79">
        <f t="shared" ref="R106:R115" si="35">Q106</f>
        <v>1</v>
      </c>
      <c r="S106" s="80" t="str">
        <f>IF(H106="Ja", "nvt",IF(H106="Niet van toepassing", "nvt",IF(R106=Defenities!$I$32,Defenities!$K$32,IF(R106=Defenities!$I$31,Defenities!$K$31,IF(R106=Defenities!$I$30,Defenities!$K$30,IF(R106=Defenities!$I$29,Defenities!$K$29,IF(R106=Defenities!$I$28,Defenities!$K$28,"Wettelijke verplichting")))))))</f>
        <v>Een keer doen</v>
      </c>
      <c r="T106" s="109" t="s">
        <v>256</v>
      </c>
      <c r="U106" s="81" t="str">
        <f t="shared" si="21"/>
        <v>De juiste uitrusting voor de bedrijfshulpverlening wordt aangeschaft.</v>
      </c>
      <c r="V106" s="82" t="s">
        <v>205</v>
      </c>
      <c r="W106" s="82"/>
      <c r="X106" s="83">
        <f>IF(S106="nvt", "-", IF(R106=Defenities!$I$33,WORKDAY('Basisgegevens RI&amp;E'!$C$14,Defenities!$M$28),IF(R106=Defenities!$I$32,WORKDAY('Basisgegevens RI&amp;E'!$C$14,Defenities!$M$32),IF(R106=Defenities!$I$31,WORKDAY('Basisgegevens RI&amp;E'!$C$14,Defenities!$M$31),IF(R106=Defenities!$I$30,WORKDAY('Basisgegevens RI&amp;E'!$C$14,Defenities!$M$30),IF(R106=Defenities!$I$29,WORKDAY('Basisgegevens RI&amp;E'!$C$14,Defenities!$M$29),WORKDAY('Basisgegevens RI&amp;E'!$C$14,Defenities!$M$28)))))))</f>
        <v>45413</v>
      </c>
      <c r="Y106" s="72"/>
      <c r="Z106" s="84"/>
    </row>
    <row r="107" spans="2:26" ht="384.75" x14ac:dyDescent="0.25">
      <c r="B107" s="160">
        <v>94</v>
      </c>
      <c r="C107" s="72" t="s">
        <v>43</v>
      </c>
      <c r="D107" s="73" t="s">
        <v>540</v>
      </c>
      <c r="E107" s="74" t="s">
        <v>26</v>
      </c>
      <c r="F107" s="103" t="s">
        <v>260</v>
      </c>
      <c r="G107" s="63" t="s">
        <v>460</v>
      </c>
      <c r="H107" s="75" t="s">
        <v>14</v>
      </c>
      <c r="I107" s="76" t="s">
        <v>20</v>
      </c>
      <c r="J107" s="77" t="s">
        <v>87</v>
      </c>
      <c r="K107" s="146">
        <f>IF(J107="wettelijke verplichting", "", IF(J107=Defenities!$I$20,Defenities!$G$20,IF(J107=Defenities!$I$21,Defenities!$G$21,IF(J107=Defenities!$I$22,Defenities!$G$22,IF(J107=Defenities!$I$23,Defenities!$G$23,Defenities!$G$24)))))</f>
        <v>15</v>
      </c>
      <c r="L107" s="78" t="s">
        <v>51</v>
      </c>
      <c r="M107" s="146">
        <f>IF(J107="wettelijke verplichting"," ",(IF(L107=Defenities!$I$3,Defenities!$G$3,IF(L107=Defenities!$I$4,Defenities!$G$4,IF(L107=Defenities!$I$5,Defenities!$G$5,IF(L107=Defenities!$I$6,Defenities!$G$6,IF(L107=Defenities!$I$7,Defenities!$G$7,IF(L107=Defenities!$I$8,Defenities!$G$8,Defenities!$G$9))))))))</f>
        <v>6</v>
      </c>
      <c r="N107" s="78" t="s">
        <v>75</v>
      </c>
      <c r="O107" s="146">
        <f>IF(J107="wettelijke verplichting", "",IF(N107=Defenities!$I$12,Defenities!$G$12,IF(N107=Defenities!$I$13,Defenities!$G$13,IF(N107=Defenities!$I$14,Defenities!$G$14,IF(N107=Defenities!$I$15,Defenities!$G$15,IF(N107=Defenities!$I$16,Defenities!$G$16,Defenities!$G$17))))))</f>
        <v>0.1</v>
      </c>
      <c r="P107" s="149">
        <f t="shared" si="15"/>
        <v>9</v>
      </c>
      <c r="Q107" s="108">
        <f>IF(P107="nvt","W",(IF(P107&lt;20,Defenities!$I$28,IF(P107&lt;75,Defenities!$I$29,IF(P107&lt;200,Defenities!$I$30,IF(P107&lt;400,Defenities!$I$31,Defenities!$I$32))))))</f>
        <v>1</v>
      </c>
      <c r="R107" s="79">
        <f t="shared" si="35"/>
        <v>1</v>
      </c>
      <c r="S107" s="80" t="str">
        <f>IF(H107="Ja", "nvt",IF(H107="Niet van toepassing", "nvt",IF(R107=Defenities!$I$32,Defenities!$K$32,IF(R107=Defenities!$I$31,Defenities!$K$31,IF(R107=Defenities!$I$30,Defenities!$K$30,IF(R107=Defenities!$I$29,Defenities!$K$29,IF(R107=Defenities!$I$28,Defenities!$K$28,"Wettelijke verplichting")))))))</f>
        <v>Een keer doen</v>
      </c>
      <c r="T107" s="109" t="s">
        <v>382</v>
      </c>
      <c r="U107" s="81" t="str">
        <f t="shared" si="21"/>
        <v>De BHV-ers krijgen een adequate opleiding, waarbij zij leren om de BHV-taken naar behoren uit te voeren, namelijk:
• eerste hulp bij ongevallen (EHBO) kunnen verlenen;
• beginnende brand bestrijden;
• ontruiming van het gebouw kunnen begeleiden;
• hulpverleners alarmeren.
Sluit in de opleiding aan bij het OTO-principe (opleiden, trainen, oefenen).
Bedrijfshulpverlening wordt meegenomen in de voorlichting naar alle medewerkers.</v>
      </c>
      <c r="V107" s="82" t="s">
        <v>205</v>
      </c>
      <c r="W107" s="82"/>
      <c r="X107" s="83">
        <f>IF(S107="nvt", "-", IF(R107=Defenities!$I$33,WORKDAY('Basisgegevens RI&amp;E'!$C$14,Defenities!$M$28),IF(R107=Defenities!$I$32,WORKDAY('Basisgegevens RI&amp;E'!$C$14,Defenities!$M$32),IF(R107=Defenities!$I$31,WORKDAY('Basisgegevens RI&amp;E'!$C$14,Defenities!$M$31),IF(R107=Defenities!$I$30,WORKDAY('Basisgegevens RI&amp;E'!$C$14,Defenities!$M$30),IF(R107=Defenities!$I$29,WORKDAY('Basisgegevens RI&amp;E'!$C$14,Defenities!$M$29),WORKDAY('Basisgegevens RI&amp;E'!$C$14,Defenities!$M$28)))))))</f>
        <v>45413</v>
      </c>
      <c r="Y107" s="72"/>
      <c r="Z107" s="84"/>
    </row>
    <row r="108" spans="2:26" ht="71.25" x14ac:dyDescent="0.25">
      <c r="B108" s="160">
        <v>95</v>
      </c>
      <c r="C108" s="72" t="s">
        <v>43</v>
      </c>
      <c r="D108" s="73" t="s">
        <v>541</v>
      </c>
      <c r="E108" s="74" t="s">
        <v>26</v>
      </c>
      <c r="F108" s="103" t="s">
        <v>505</v>
      </c>
      <c r="G108" s="63"/>
      <c r="H108" s="75"/>
      <c r="I108" s="76"/>
      <c r="J108" s="77" t="s">
        <v>95</v>
      </c>
      <c r="K108" s="146" t="str">
        <f>IF(J108="wettelijke verplichting", "", IF(J108=Defenities!$I$20,Defenities!$G$20,IF(J108=Defenities!$I$21,Defenities!$G$21,IF(J108=Defenities!$I$22,Defenities!$G$22,IF(J108=Defenities!$I$23,Defenities!$G$23,Defenities!$G$24)))))</f>
        <v/>
      </c>
      <c r="L108" s="78"/>
      <c r="M108" s="146"/>
      <c r="N108" s="78"/>
      <c r="O108" s="146" t="str">
        <f>IF(J108="wettelijke verplichting", "",IF(N108=Defenities!$I$12,Defenities!$G$12,IF(N108=Defenities!$I$13,Defenities!$G$13,IF(N108=Defenities!$I$14,Defenities!$G$14,IF(N108=Defenities!$I$15,Defenities!$G$15,IF(N108=Defenities!$I$16,Defenities!$G$16,Defenities!$G$17))))))</f>
        <v/>
      </c>
      <c r="P108" s="149" t="str">
        <f t="shared" ref="P108" si="36">IF(J108="wettelijke verplichting", "nvt", (K108*M108*O108))</f>
        <v>nvt</v>
      </c>
      <c r="Q108" s="108" t="str">
        <f>IF(P108="nvt","W",(IF(P108&lt;20,Defenities!$I$28,IF(P108&lt;75,Defenities!$I$29,IF(P108&lt;200,Defenities!$I$30,IF(P108&lt;400,Defenities!$I$31,Defenities!$I$32))))))</f>
        <v>W</v>
      </c>
      <c r="R108" s="79" t="str">
        <f t="shared" si="35"/>
        <v>W</v>
      </c>
      <c r="S108" s="80" t="str">
        <f>IF(H108="Ja", "nvt",IF(H108="Niet van toepassing", "nvt",IF(R108=Defenities!$I$32,Defenities!$K$32,IF(R108=Defenities!$I$31,Defenities!$K$31,IF(R108=Defenities!$I$30,Defenities!$K$30,IF(R108=Defenities!$I$29,Defenities!$K$29,IF(R108=Defenities!$I$28,Defenities!$K$28,"Wettelijke verplichting")))))))</f>
        <v>Wettelijke verplichting</v>
      </c>
      <c r="T108" s="109" t="s">
        <v>506</v>
      </c>
      <c r="U108" s="81"/>
      <c r="V108" s="82"/>
      <c r="W108" s="82"/>
      <c r="X108" s="83">
        <f>IF(S108="nvt", "-", IF(R108=Defenities!$I$33,WORKDAY('Basisgegevens RI&amp;E'!$C$14,Defenities!$M$28),IF(R108=Defenities!$I$32,WORKDAY('Basisgegevens RI&amp;E'!$C$14,Defenities!$M$32),IF(R108=Defenities!$I$31,WORKDAY('Basisgegevens RI&amp;E'!$C$14,Defenities!$M$31),IF(R108=Defenities!$I$30,WORKDAY('Basisgegevens RI&amp;E'!$C$14,Defenities!$M$30),IF(R108=Defenities!$I$29,WORKDAY('Basisgegevens RI&amp;E'!$C$14,Defenities!$M$29),WORKDAY('Basisgegevens RI&amp;E'!$C$14,Defenities!$M$28)))))))</f>
        <v>45413</v>
      </c>
      <c r="Y108" s="72"/>
      <c r="Z108" s="84"/>
    </row>
    <row r="109" spans="2:26" ht="409.5" x14ac:dyDescent="0.25">
      <c r="B109" s="160">
        <v>96</v>
      </c>
      <c r="C109" s="72" t="s">
        <v>43</v>
      </c>
      <c r="D109" s="73" t="s">
        <v>542</v>
      </c>
      <c r="E109" s="74" t="s">
        <v>26</v>
      </c>
      <c r="F109" s="103" t="s">
        <v>248</v>
      </c>
      <c r="G109" s="63" t="s">
        <v>461</v>
      </c>
      <c r="H109" s="75" t="s">
        <v>14</v>
      </c>
      <c r="I109" s="76" t="s">
        <v>20</v>
      </c>
      <c r="J109" s="77" t="s">
        <v>95</v>
      </c>
      <c r="K109" s="146"/>
      <c r="L109" s="78"/>
      <c r="M109" s="146"/>
      <c r="N109" s="78"/>
      <c r="O109" s="146" t="str">
        <f>IF(J109="wettelijke verplichting", "",IF(N109=Defenities!$I$12,Defenities!$G$12,IF(N109=Defenities!$I$13,Defenities!$G$13,IF(N109=Defenities!$I$14,Defenities!$G$14,IF(N109=Defenities!$I$15,Defenities!$G$15,IF(N109=Defenities!$I$16,Defenities!$G$16,Defenities!$G$17))))))</f>
        <v/>
      </c>
      <c r="P109" s="149" t="str">
        <f t="shared" si="15"/>
        <v>nvt</v>
      </c>
      <c r="Q109" s="108" t="str">
        <f>IF(P109="nvt","W",(IF(P109&lt;20,Defenities!$I$28,IF(P109&lt;75,Defenities!$I$29,IF(P109&lt;200,Defenities!$I$30,IF(P109&lt;400,Defenities!$I$31,Defenities!$I$32))))))</f>
        <v>W</v>
      </c>
      <c r="R109" s="79" t="str">
        <f t="shared" si="35"/>
        <v>W</v>
      </c>
      <c r="S109" s="80" t="str">
        <f>IF(H109="Ja", "nvt",IF(H109="Niet van toepassing", "nvt",IF(R109=Defenities!$I$32,Defenities!$K$32,IF(R109=Defenities!$I$31,Defenities!$K$31,IF(R109=Defenities!$I$30,Defenities!$K$30,IF(R109=Defenities!$I$29,Defenities!$K$29,IF(R109=Defenities!$I$28,Defenities!$K$28,"Wettelijke verplichting")))))))</f>
        <v>Wettelijke verplichting</v>
      </c>
      <c r="T109" s="109" t="s">
        <v>20</v>
      </c>
      <c r="U109" s="81" t="str">
        <f t="shared" si="21"/>
        <v xml:space="preserve"> </v>
      </c>
      <c r="V109" s="82" t="s">
        <v>205</v>
      </c>
      <c r="W109" s="82"/>
      <c r="X109" s="83">
        <f>IF(S109="nvt", "-", IF(R109=Defenities!$I$33,WORKDAY('Basisgegevens RI&amp;E'!$C$14,Defenities!$M$28),IF(R109=Defenities!$I$32,WORKDAY('Basisgegevens RI&amp;E'!$C$14,Defenities!$M$32),IF(R109=Defenities!$I$31,WORKDAY('Basisgegevens RI&amp;E'!$C$14,Defenities!$M$31),IF(R109=Defenities!$I$30,WORKDAY('Basisgegevens RI&amp;E'!$C$14,Defenities!$M$30),IF(R109=Defenities!$I$29,WORKDAY('Basisgegevens RI&amp;E'!$C$14,Defenities!$M$29),WORKDAY('Basisgegevens RI&amp;E'!$C$14,Defenities!$M$28)))))))</f>
        <v>45413</v>
      </c>
      <c r="Y109" s="72"/>
      <c r="Z109" s="84"/>
    </row>
    <row r="110" spans="2:26" ht="242.25" x14ac:dyDescent="0.25">
      <c r="B110" s="160">
        <v>97</v>
      </c>
      <c r="C110" s="72" t="s">
        <v>43</v>
      </c>
      <c r="D110" s="73" t="s">
        <v>543</v>
      </c>
      <c r="E110" s="74" t="s">
        <v>27</v>
      </c>
      <c r="F110" s="103" t="s">
        <v>249</v>
      </c>
      <c r="G110" s="63" t="s">
        <v>284</v>
      </c>
      <c r="H110" s="75" t="s">
        <v>14</v>
      </c>
      <c r="I110" s="76" t="s">
        <v>20</v>
      </c>
      <c r="J110" s="77" t="s">
        <v>86</v>
      </c>
      <c r="K110" s="146">
        <f>IF(J110="wettelijke verplichting", "", IF(J110=Defenities!$I$20,Defenities!$G$20,IF(J110=Defenities!$I$21,Defenities!$G$21,IF(J110=Defenities!$I$22,Defenities!$G$22,IF(J110=Defenities!$I$23,Defenities!$G$23,Defenities!$G$24)))))</f>
        <v>7</v>
      </c>
      <c r="L110" s="78" t="s">
        <v>78</v>
      </c>
      <c r="M110" s="146">
        <f>IF(J110="wettelijke verplichting"," ",(IF(L110=Defenities!$I$3,Defenities!$G$3,IF(L110=Defenities!$I$4,Defenities!$G$4,IF(L110=Defenities!$I$5,Defenities!$G$5,IF(L110=Defenities!$I$6,Defenities!$G$6,IF(L110=Defenities!$I$7,Defenities!$G$7,IF(L110=Defenities!$I$8,Defenities!$G$8,Defenities!$G$9))))))))</f>
        <v>0.5</v>
      </c>
      <c r="N110" s="78" t="s">
        <v>53</v>
      </c>
      <c r="O110" s="146">
        <f>IF(J110="wettelijke verplichting", "",IF(N110=Defenities!$I$12,Defenities!$G$12,IF(N110=Defenities!$I$13,Defenities!$G$13,IF(N110=Defenities!$I$14,Defenities!$G$14,IF(N110=Defenities!$I$15,Defenities!$G$15,IF(N110=Defenities!$I$16,Defenities!$G$16,Defenities!$G$17))))))</f>
        <v>10</v>
      </c>
      <c r="P110" s="149">
        <f t="shared" si="15"/>
        <v>35</v>
      </c>
      <c r="Q110" s="108">
        <f>IF(P110="nvt","W",(IF(P110&lt;20,Defenities!$I$28,IF(P110&lt;75,Defenities!$I$29,IF(P110&lt;200,Defenities!$I$30,IF(P110&lt;400,Defenities!$I$31,Defenities!$I$32))))))</f>
        <v>2</v>
      </c>
      <c r="R110" s="79">
        <f t="shared" si="35"/>
        <v>2</v>
      </c>
      <c r="S110" s="80" t="str">
        <f>IF(H110="Ja", "nvt",IF(H110="Niet van toepassing", "nvt",IF(R110=Defenities!$I$32,Defenities!$K$32,IF(R110=Defenities!$I$31,Defenities!$K$31,IF(R110=Defenities!$I$30,Defenities!$K$30,IF(R110=Defenities!$I$29,Defenities!$K$29,IF(R110=Defenities!$I$28,Defenities!$K$28,"Wettelijke verplichting")))))))</f>
        <v>Aandacht</v>
      </c>
      <c r="T110" s="109" t="s">
        <v>20</v>
      </c>
      <c r="U110" s="81" t="str">
        <f t="shared" si="21"/>
        <v xml:space="preserve"> </v>
      </c>
      <c r="V110" s="82" t="s">
        <v>205</v>
      </c>
      <c r="W110" s="82"/>
      <c r="X110" s="83">
        <f>IF(S110="nvt", "-", IF(R110=Defenities!$I$33,WORKDAY('Basisgegevens RI&amp;E'!$C$14,Defenities!$M$28),IF(R110=Defenities!$I$32,WORKDAY('Basisgegevens RI&amp;E'!$C$14,Defenities!$M$32),IF(R110=Defenities!$I$31,WORKDAY('Basisgegevens RI&amp;E'!$C$14,Defenities!$M$31),IF(R110=Defenities!$I$30,WORKDAY('Basisgegevens RI&amp;E'!$C$14,Defenities!$M$30),IF(R110=Defenities!$I$29,WORKDAY('Basisgegevens RI&amp;E'!$C$14,Defenities!$M$29),WORKDAY('Basisgegevens RI&amp;E'!$C$14,Defenities!$M$28)))))))</f>
        <v>45413</v>
      </c>
      <c r="Y110" s="72"/>
      <c r="Z110" s="84"/>
    </row>
    <row r="111" spans="2:26" ht="185.25" x14ac:dyDescent="0.25">
      <c r="B111" s="160">
        <v>98</v>
      </c>
      <c r="C111" s="72" t="s">
        <v>43</v>
      </c>
      <c r="D111" s="73" t="s">
        <v>544</v>
      </c>
      <c r="E111" s="87" t="s">
        <v>307</v>
      </c>
      <c r="F111" s="103" t="s">
        <v>306</v>
      </c>
      <c r="G111" s="63" t="s">
        <v>392</v>
      </c>
      <c r="H111" s="85" t="s">
        <v>14</v>
      </c>
      <c r="I111" s="76" t="s">
        <v>20</v>
      </c>
      <c r="J111" s="77" t="s">
        <v>86</v>
      </c>
      <c r="K111" s="146">
        <f>IF(J111="wettelijke verplichting", "", IF(J111=Defenities!$I$20,Defenities!$G$20,IF(J111=Defenities!$I$21,Defenities!$G$21,IF(J111=Defenities!$I$22,Defenities!$G$22,IF(J111=Defenities!$I$23,Defenities!$G$23,Defenities!$G$24)))))</f>
        <v>7</v>
      </c>
      <c r="L111" s="78" t="s">
        <v>50</v>
      </c>
      <c r="M111" s="146">
        <f>IF(J111="wettelijke verplichting"," ",(IF(L111=Defenities!$I$3,Defenities!$G$3,IF(L111=Defenities!$I$4,Defenities!$G$4,IF(L111=Defenities!$I$5,Defenities!$G$5,IF(L111=Defenities!$I$6,Defenities!$G$6,IF(L111=Defenities!$I$7,Defenities!$G$7,IF(L111=Defenities!$I$8,Defenities!$G$8,Defenities!$G$9))))))))</f>
        <v>3</v>
      </c>
      <c r="N111" s="78" t="s">
        <v>89</v>
      </c>
      <c r="O111" s="146">
        <f>IF(J111="wettelijke verplichting", "",IF(N111=Defenities!$I$12,Defenities!$G$12,IF(N111=Defenities!$I$13,Defenities!$G$13,IF(N111=Defenities!$I$14,Defenities!$G$14,IF(N111=Defenities!$I$15,Defenities!$G$15,IF(N111=Defenities!$I$16,Defenities!$G$16,Defenities!$G$17))))))</f>
        <v>1</v>
      </c>
      <c r="P111" s="149">
        <f t="shared" si="15"/>
        <v>21</v>
      </c>
      <c r="Q111" s="108">
        <f>IF(P111="nvt","W",(IF(P111&lt;20,Defenities!$I$28,IF(P111&lt;75,Defenities!$I$29,IF(P111&lt;200,Defenities!$I$30,IF(P111&lt;400,Defenities!$I$31,Defenities!$I$32))))))</f>
        <v>2</v>
      </c>
      <c r="R111" s="79">
        <f t="shared" si="35"/>
        <v>2</v>
      </c>
      <c r="S111" s="80" t="str">
        <f>IF(H111="Ja", "nvt",IF(H111="Niet van toepassing", "nvt",IF(R111=Defenities!$I$32,Defenities!$K$32,IF(R111=Defenities!$I$31,Defenities!$K$31,IF(R111=Defenities!$I$30,Defenities!$K$30,IF(R111=Defenities!$I$29,Defenities!$K$29,IF(R111=Defenities!$I$28,Defenities!$K$28,"Wettelijke verplichting")))))))</f>
        <v>Aandacht</v>
      </c>
      <c r="T111" s="154" t="s">
        <v>20</v>
      </c>
      <c r="U111" s="81" t="str">
        <f t="shared" si="21"/>
        <v xml:space="preserve"> </v>
      </c>
      <c r="V111" s="82" t="s">
        <v>205</v>
      </c>
      <c r="W111" s="82"/>
      <c r="X111" s="83">
        <f>IF(S111="nvt", "-", IF(R111=Defenities!$I$33,WORKDAY('Basisgegevens RI&amp;E'!$C$14,Defenities!$M$28),IF(R111=Defenities!$I$32,WORKDAY('Basisgegevens RI&amp;E'!$C$14,Defenities!$M$32),IF(R111=Defenities!$I$31,WORKDAY('Basisgegevens RI&amp;E'!$C$14,Defenities!$M$31),IF(R111=Defenities!$I$30,WORKDAY('Basisgegevens RI&amp;E'!$C$14,Defenities!$M$30),IF(R111=Defenities!$I$29,WORKDAY('Basisgegevens RI&amp;E'!$C$14,Defenities!$M$29),WORKDAY('Basisgegevens RI&amp;E'!$C$14,Defenities!$M$28)))))))</f>
        <v>45413</v>
      </c>
      <c r="Y111" s="72"/>
      <c r="Z111" s="84"/>
    </row>
    <row r="112" spans="2:26" ht="299.25" x14ac:dyDescent="0.25">
      <c r="B112" s="160">
        <v>99</v>
      </c>
      <c r="C112" s="72" t="s">
        <v>43</v>
      </c>
      <c r="D112" s="73" t="s">
        <v>545</v>
      </c>
      <c r="E112" s="87" t="s">
        <v>19</v>
      </c>
      <c r="F112" s="103" t="s">
        <v>385</v>
      </c>
      <c r="G112" s="63" t="s">
        <v>391</v>
      </c>
      <c r="H112" s="85"/>
      <c r="I112" s="76"/>
      <c r="J112" s="77" t="s">
        <v>84</v>
      </c>
      <c r="K112" s="146">
        <f>IF(J112="wettelijke verplichting", "", IF(J112=Defenities!$I$20,Defenities!$G$20,IF(J112=Defenities!$I$21,Defenities!$G$21,IF(J112=Defenities!$I$22,Defenities!$G$22,IF(J112=Defenities!$I$23,Defenities!$G$23,Defenities!$G$24)))))</f>
        <v>1</v>
      </c>
      <c r="L112" s="78" t="s">
        <v>50</v>
      </c>
      <c r="M112" s="146">
        <f>IF(J112="wettelijke verplichting"," ",(IF(L112=Defenities!$I$3,Defenities!$G$3,IF(L112=Defenities!$I$4,Defenities!$G$4,IF(L112=Defenities!$I$5,Defenities!$G$5,IF(L112=Defenities!$I$6,Defenities!$G$6,IF(L112=Defenities!$I$7,Defenities!$G$7,IF(L112=Defenities!$I$8,Defenities!$G$8,Defenities!$G$9))))))))</f>
        <v>3</v>
      </c>
      <c r="N112" s="78" t="s">
        <v>89</v>
      </c>
      <c r="O112" s="146">
        <f>IF(J112="wettelijke verplichting", "",IF(N112=Defenities!$I$12,Defenities!$G$12,IF(N112=Defenities!$I$13,Defenities!$G$13,IF(N112=Defenities!$I$14,Defenities!$G$14,IF(N112=Defenities!$I$15,Defenities!$G$15,IF(N112=Defenities!$I$16,Defenities!$G$16,Defenities!$G$17))))))</f>
        <v>1</v>
      </c>
      <c r="P112" s="149">
        <f t="shared" ref="P112:P113" si="37">IF(J112="wettelijke verplichting", "nvt", (K112*M112*O112))</f>
        <v>3</v>
      </c>
      <c r="Q112" s="108">
        <f>IF(P112="nvt","W",(IF(P112&lt;20,Defenities!$I$28,IF(P112&lt;75,Defenities!$I$29,IF(P112&lt;200,Defenities!$I$30,IF(P112&lt;400,Defenities!$I$31,Defenities!$I$32))))))</f>
        <v>1</v>
      </c>
      <c r="R112" s="79">
        <f t="shared" ref="R112:R113" si="38">Q112</f>
        <v>1</v>
      </c>
      <c r="S112" s="80"/>
      <c r="T112" s="154"/>
      <c r="U112" s="81">
        <f t="shared" si="21"/>
        <v>0</v>
      </c>
      <c r="V112" s="82"/>
      <c r="W112" s="82"/>
      <c r="X112" s="83">
        <f>IF(S112="nvt", "-", IF(R112=Defenities!$I$33,WORKDAY('Basisgegevens RI&amp;E'!$C$14,Defenities!$M$28),IF(R112=Defenities!$I$32,WORKDAY('Basisgegevens RI&amp;E'!$C$14,Defenities!$M$32),IF(R112=Defenities!$I$31,WORKDAY('Basisgegevens RI&amp;E'!$C$14,Defenities!$M$31),IF(R112=Defenities!$I$30,WORKDAY('Basisgegevens RI&amp;E'!$C$14,Defenities!$M$30),IF(R112=Defenities!$I$29,WORKDAY('Basisgegevens RI&amp;E'!$C$14,Defenities!$M$29),WORKDAY('Basisgegevens RI&amp;E'!$C$14,Defenities!$M$28)))))))</f>
        <v>45413</v>
      </c>
      <c r="Y112" s="88"/>
      <c r="Z112" s="89"/>
    </row>
    <row r="113" spans="2:26" ht="327.75" x14ac:dyDescent="0.25">
      <c r="B113" s="160">
        <v>100</v>
      </c>
      <c r="C113" s="72" t="s">
        <v>43</v>
      </c>
      <c r="D113" s="73" t="s">
        <v>546</v>
      </c>
      <c r="E113" s="87" t="s">
        <v>394</v>
      </c>
      <c r="F113" s="103" t="s">
        <v>387</v>
      </c>
      <c r="G113" s="63" t="s">
        <v>462</v>
      </c>
      <c r="H113" s="85"/>
      <c r="I113" s="76"/>
      <c r="J113" s="77" t="s">
        <v>85</v>
      </c>
      <c r="K113" s="146">
        <f>IF(J113="wettelijke verplichting", "", IF(J113=Defenities!$I$20,Defenities!$G$20,IF(J113=Defenities!$I$21,Defenities!$G$21,IF(J113=Defenities!$I$22,Defenities!$G$22,IF(J113=Defenities!$I$23,Defenities!$G$23,Defenities!$G$24)))))</f>
        <v>3</v>
      </c>
      <c r="L113" s="78" t="s">
        <v>50</v>
      </c>
      <c r="M113" s="146">
        <f>IF(J113="wettelijke verplichting"," ",(IF(L113=Defenities!$I$3,Defenities!$G$3,IF(L113=Defenities!$I$4,Defenities!$G$4,IF(L113=Defenities!$I$5,Defenities!$G$5,IF(L113=Defenities!$I$6,Defenities!$G$6,IF(L113=Defenities!$I$7,Defenities!$G$7,IF(L113=Defenities!$I$8,Defenities!$G$8,Defenities!$G$9))))))))</f>
        <v>3</v>
      </c>
      <c r="N113" s="78" t="s">
        <v>89</v>
      </c>
      <c r="O113" s="146">
        <f>IF(J113="wettelijke verplichting", "",IF(N113=Defenities!$I$12,Defenities!$G$12,IF(N113=Defenities!$I$13,Defenities!$G$13,IF(N113=Defenities!$I$14,Defenities!$G$14,IF(N113=Defenities!$I$15,Defenities!$G$15,IF(N113=Defenities!$I$16,Defenities!$G$16,Defenities!$G$17))))))</f>
        <v>1</v>
      </c>
      <c r="P113" s="149">
        <f t="shared" si="37"/>
        <v>9</v>
      </c>
      <c r="Q113" s="108">
        <f>IF(P113="nvt","W",(IF(P113&lt;20,Defenities!$I$28,IF(P113&lt;75,Defenities!$I$29,IF(P113&lt;200,Defenities!$I$30,IF(P113&lt;400,Defenities!$I$31,Defenities!$I$32))))))</f>
        <v>1</v>
      </c>
      <c r="R113" s="79">
        <f t="shared" si="38"/>
        <v>1</v>
      </c>
      <c r="S113" s="80"/>
      <c r="T113" s="154"/>
      <c r="U113" s="81">
        <f t="shared" si="21"/>
        <v>0</v>
      </c>
      <c r="V113" s="82"/>
      <c r="W113" s="82"/>
      <c r="X113" s="83">
        <f>IF(S113="nvt", "-", IF(R113=Defenities!$I$33,WORKDAY('Basisgegevens RI&amp;E'!$C$14,Defenities!$M$28),IF(R113=Defenities!$I$32,WORKDAY('Basisgegevens RI&amp;E'!$C$14,Defenities!$M$32),IF(R113=Defenities!$I$31,WORKDAY('Basisgegevens RI&amp;E'!$C$14,Defenities!$M$31),IF(R113=Defenities!$I$30,WORKDAY('Basisgegevens RI&amp;E'!$C$14,Defenities!$M$30),IF(R113=Defenities!$I$29,WORKDAY('Basisgegevens RI&amp;E'!$C$14,Defenities!$M$29),WORKDAY('Basisgegevens RI&amp;E'!$C$14,Defenities!$M$28)))))))</f>
        <v>45413</v>
      </c>
      <c r="Y113" s="88"/>
      <c r="Z113" s="89"/>
    </row>
    <row r="114" spans="2:26" ht="128.25" x14ac:dyDescent="0.25">
      <c r="B114" s="160">
        <v>101</v>
      </c>
      <c r="C114" s="72" t="s">
        <v>43</v>
      </c>
      <c r="D114" s="73" t="s">
        <v>547</v>
      </c>
      <c r="E114" s="87" t="s">
        <v>394</v>
      </c>
      <c r="F114" s="103" t="s">
        <v>463</v>
      </c>
      <c r="G114" s="63" t="s">
        <v>464</v>
      </c>
      <c r="H114" s="85"/>
      <c r="I114" s="76"/>
      <c r="J114" s="77" t="s">
        <v>103</v>
      </c>
      <c r="K114" s="146" t="str">
        <f>IF(J114="wettelijke verplichting", "", IF(J114=Defenities!$I$20,Defenities!$G$20,IF(J114=Defenities!$I$21,Defenities!$G$21,IF(J114=Defenities!$I$22,Defenities!$G$22,IF(J114=Defenities!$I$23,Defenities!$G$23,Defenities!$G$24)))))</f>
        <v/>
      </c>
      <c r="L114" s="78" t="s">
        <v>50</v>
      </c>
      <c r="M114" s="146" t="str">
        <f>IF(J114="wettelijke verplichting"," ",(IF(L114=Defenities!$I$3,Defenities!$G$3,IF(L114=Defenities!$I$4,Defenities!$G$4,IF(L114=Defenities!$I$5,Defenities!$G$5,IF(L114=Defenities!$I$6,Defenities!$G$6,IF(L114=Defenities!$I$7,Defenities!$G$7,IF(L114=Defenities!$I$8,Defenities!$G$8,Defenities!$G$9))))))))</f>
        <v xml:space="preserve"> </v>
      </c>
      <c r="N114" s="78" t="s">
        <v>89</v>
      </c>
      <c r="O114" s="146" t="str">
        <f>IF(J114="wettelijke verplichting", "",IF(N114=Defenities!$I$12,Defenities!$G$12,IF(N114=Defenities!$I$13,Defenities!$G$13,IF(N114=Defenities!$I$14,Defenities!$G$14,IF(N114=Defenities!$I$15,Defenities!$G$15,IF(N114=Defenities!$I$16,Defenities!$G$16,Defenities!$G$17))))))</f>
        <v/>
      </c>
      <c r="P114" s="149" t="str">
        <f t="shared" ref="P114" si="39">IF(J114="wettelijke verplichting", "nvt", (K114*M114*O114))</f>
        <v>nvt</v>
      </c>
      <c r="Q114" s="108" t="str">
        <f>IF(P114="nvt","W",(IF(P114&lt;20,Defenities!$I$28,IF(P114&lt;75,Defenities!$I$29,IF(P114&lt;200,Defenities!$I$30,IF(P114&lt;400,Defenities!$I$31,Defenities!$I$32))))))</f>
        <v>W</v>
      </c>
      <c r="R114" s="79" t="str">
        <f t="shared" ref="R114" si="40">Q114</f>
        <v>W</v>
      </c>
      <c r="S114" s="80"/>
      <c r="T114" s="154" t="s">
        <v>389</v>
      </c>
      <c r="U114" s="81" t="str">
        <f t="shared" si="21"/>
        <v xml:space="preserve">Zorg voor een ordelijke opslag van producten met gevaarlijke stoffen.
Zorg voor een ordelijke opslag van gasflessen.
</v>
      </c>
      <c r="V114" s="82"/>
      <c r="W114" s="82"/>
      <c r="X114" s="83">
        <f>IF(S114="nvt", "-", IF(R114=Defenities!$I$33,WORKDAY('Basisgegevens RI&amp;E'!$C$14,Defenities!$M$28),IF(R114=Defenities!$I$32,WORKDAY('Basisgegevens RI&amp;E'!$C$14,Defenities!$M$32),IF(R114=Defenities!$I$31,WORKDAY('Basisgegevens RI&amp;E'!$C$14,Defenities!$M$31),IF(R114=Defenities!$I$30,WORKDAY('Basisgegevens RI&amp;E'!$C$14,Defenities!$M$30),IF(R114=Defenities!$I$29,WORKDAY('Basisgegevens RI&amp;E'!$C$14,Defenities!$M$29),WORKDAY('Basisgegevens RI&amp;E'!$C$14,Defenities!$M$28)))))))</f>
        <v>45413</v>
      </c>
      <c r="Y114" s="88"/>
      <c r="Z114" s="89"/>
    </row>
    <row r="115" spans="2:26" ht="128.25" x14ac:dyDescent="0.25">
      <c r="B115" s="160">
        <v>102</v>
      </c>
      <c r="C115" s="72" t="s">
        <v>43</v>
      </c>
      <c r="D115" s="73" t="s">
        <v>548</v>
      </c>
      <c r="E115" s="74" t="s">
        <v>41</v>
      </c>
      <c r="F115" s="103" t="s">
        <v>41</v>
      </c>
      <c r="G115" s="63" t="s">
        <v>390</v>
      </c>
      <c r="H115" s="75" t="s">
        <v>14</v>
      </c>
      <c r="I115" s="76" t="s">
        <v>20</v>
      </c>
      <c r="J115" s="77" t="s">
        <v>84</v>
      </c>
      <c r="K115" s="146">
        <f>IF(J115="wettelijke verplichting", "", IF(J115=Defenities!$I$20,Defenities!$G$20,IF(J115=Defenities!$I$21,Defenities!$G$21,IF(J115=Defenities!$I$22,Defenities!$G$22,IF(J115=Defenities!$I$23,Defenities!$G$23,Defenities!$G$24)))))</f>
        <v>1</v>
      </c>
      <c r="L115" s="78" t="s">
        <v>78</v>
      </c>
      <c r="M115" s="146">
        <f>IF(J115="wettelijke verplichting"," ",(IF(L115=Defenities!$I$3,Defenities!$G$3,IF(L115=Defenities!$I$4,Defenities!$G$4,IF(L115=Defenities!$I$5,Defenities!$G$5,IF(L115=Defenities!$I$6,Defenities!$G$6,IF(L115=Defenities!$I$7,Defenities!$G$7,IF(L115=Defenities!$I$8,Defenities!$G$8,Defenities!$G$9))))))))</f>
        <v>0.5</v>
      </c>
      <c r="N115" s="78" t="s">
        <v>89</v>
      </c>
      <c r="O115" s="146">
        <f>IF(J115="wettelijke verplichting", "",IF(N115=Defenities!$I$12,Defenities!$G$12,IF(N115=Defenities!$I$13,Defenities!$G$13,IF(N115=Defenities!$I$14,Defenities!$G$14,IF(N115=Defenities!$I$15,Defenities!$G$15,IF(N115=Defenities!$I$16,Defenities!$G$16,Defenities!$G$17))))))</f>
        <v>1</v>
      </c>
      <c r="P115" s="149">
        <f t="shared" si="15"/>
        <v>0.5</v>
      </c>
      <c r="Q115" s="108">
        <f>IF(P115="nvt","W",(IF(P115&lt;20,Defenities!$I$28,IF(P115&lt;75,Defenities!$I$29,IF(P115&lt;200,Defenities!$I$30,IF(P115&lt;400,Defenities!$I$31,Defenities!$I$32))))))</f>
        <v>1</v>
      </c>
      <c r="R115" s="79">
        <f t="shared" si="35"/>
        <v>1</v>
      </c>
      <c r="S115" s="80" t="str">
        <f>IF(H115="Ja", "nvt",IF(H115="Niet van toepassing", "nvt",IF(R115=Defenities!$I$32,Defenities!$K$32,IF(R115=Defenities!$I$31,Defenities!$K$31,IF(R115=Defenities!$I$30,Defenities!$K$30,IF(R115=Defenities!$I$29,Defenities!$K$29,IF(R115=Defenities!$I$28,Defenities!$K$28,"Wettelijke verplichting")))))))</f>
        <v>Een keer doen</v>
      </c>
      <c r="T115" s="109" t="s">
        <v>20</v>
      </c>
      <c r="U115" s="81" t="str">
        <f t="shared" si="21"/>
        <v xml:space="preserve"> </v>
      </c>
      <c r="V115" s="82" t="s">
        <v>205</v>
      </c>
      <c r="W115" s="82"/>
      <c r="X115" s="83">
        <f>IF(S115="nvt", "-", IF(R115=Defenities!$I$33,WORKDAY('Basisgegevens RI&amp;E'!$C$14,Defenities!$M$28),IF(R115=Defenities!$I$32,WORKDAY('Basisgegevens RI&amp;E'!$C$14,Defenities!$M$32),IF(R115=Defenities!$I$31,WORKDAY('Basisgegevens RI&amp;E'!$C$14,Defenities!$M$31),IF(R115=Defenities!$I$30,WORKDAY('Basisgegevens RI&amp;E'!$C$14,Defenities!$M$30),IF(R115=Defenities!$I$29,WORKDAY('Basisgegevens RI&amp;E'!$C$14,Defenities!$M$29),WORKDAY('Basisgegevens RI&amp;E'!$C$14,Defenities!$M$28)))))))</f>
        <v>45413</v>
      </c>
      <c r="Y115" s="88"/>
      <c r="Z115" s="89"/>
    </row>
  </sheetData>
  <sheetProtection algorithmName="SHA-512" hashValue="Vlq9tr4cbbzRQuZ80yeBo4rkXi2+SvcPe5AH2pO/iMZL259bf8U64T29QCPudLdAAPFrXPKSLjlOuwjnPyd3RQ==" saltValue="tB3lYhrMraUsoXbVpUc5GA==" spinCount="100000" sheet="1" formatRows="0" insertColumns="0" insertRows="0" insertHyperlinks="0" selectLockedCells="1" sort="0" autoFilter="0" pivotTables="0"/>
  <autoFilter ref="A13:AA115" xr:uid="{00000000-0009-0000-0000-000003000000}">
    <filterColumn colId="3">
      <filters>
        <filter val="O1"/>
        <filter val="O10"/>
        <filter val="O11"/>
        <filter val="O12"/>
        <filter val="O13"/>
        <filter val="O14"/>
        <filter val="O15"/>
        <filter val="O16"/>
        <filter val="O17"/>
        <filter val="O18"/>
        <filter val="O19"/>
        <filter val="O2"/>
        <filter val="O20"/>
        <filter val="O21"/>
        <filter val="O22"/>
        <filter val="O23"/>
        <filter val="O24"/>
        <filter val="O25"/>
        <filter val="O26"/>
        <filter val="O27"/>
        <filter val="O28"/>
        <filter val="O29"/>
        <filter val="O3"/>
        <filter val="O30"/>
        <filter val="O31"/>
        <filter val="O32"/>
        <filter val="O33"/>
        <filter val="O34"/>
        <filter val="O35"/>
        <filter val="O36"/>
        <filter val="O37"/>
        <filter val="O38"/>
        <filter val="O39"/>
        <filter val="O4"/>
        <filter val="O5"/>
        <filter val="O6"/>
        <filter val="O7"/>
        <filter val="O8"/>
        <filter val="O9"/>
      </filters>
    </filterColumn>
  </autoFilter>
  <mergeCells count="1">
    <mergeCell ref="J12:N12"/>
  </mergeCells>
  <hyperlinks>
    <hyperlink ref="T16" r:id="rId1" display="https://www.duidelijkoveragressie.nl/" xr:uid="{00000000-0004-0000-0300-000000000000}"/>
    <hyperlink ref="T17" r:id="rId2" display="https://www.ambulancezorg.nl/themas/arbeidsmarkt-en-werkgeverschap/arbeidsomstandigheden" xr:uid="{00000000-0004-0000-0300-000001000000}"/>
    <hyperlink ref="T18" r:id="rId3" display="https://www.arboportaal.nl/onderwerpen/werkdruk" xr:uid="{00000000-0004-0000-0300-000002000000}"/>
    <hyperlink ref="T58" r:id="rId4" display="https://www.duidelijkoveragressie.nl/" xr:uid="{DFB54051-7FBD-4B36-8A32-65EC24AD3E89}"/>
    <hyperlink ref="G83" r:id="rId5" display="https://www.ambulancezorg.nl/themas/arbeidsmarkt-en-werkgeverschap/werken-in-de-ambulancezorg/arbeidsvoorwaarden" xr:uid="{76A46C44-3F21-4A14-BA93-6F37F4903700}"/>
    <hyperlink ref="G84" r:id="rId6" display="https://wetten.overheid.nl/jci1.3:c:BWBR0007671&amp;hoofdstuk=4&amp;paragraaf=4.1&amp;artikel=4:1&amp;z=2020-01-01&amp;g=2020-01-01" xr:uid="{FBA1F4EE-56D8-4BA3-ADBE-2703A50E9253}"/>
    <hyperlink ref="G85" r:id="rId7" display="https://wetten.overheid.nl/jci1.3:c:BWBR0008498&amp;hoofdstuk=2&amp;afdeling=4&amp;artikel=2.15&amp;z=2023-01-01&amp;g=2023-01-01" xr:uid="{908FE5E0-F6C0-4B39-B837-A5D7E5B8C43C}"/>
    <hyperlink ref="G89" r:id="rId8" display="https://wetten.overheid.nl/jci1.3:c:BWBR0010346&amp;hoofdstuk=4&amp;artikel=18&amp;z=2022-05-20&amp;g=2022-05-20" xr:uid="{BBA51DF7-E597-4A4E-96F5-5435D60AE589}"/>
    <hyperlink ref="G90" r:id="rId9" display="https://wetten.overheid.nl/jci1.3:c:BWBR0008498&amp;hoofdstuk=2&amp;afdeling=7&amp;artikel=2.43&amp;z=2023-01-01&amp;g=2023-01-01" xr:uid="{07B4D498-A9FA-4D98-8D77-6DAF7586A393}"/>
    <hyperlink ref="G91" r:id="rId10" display="https://wetten.overheid.nl/jci1.3:c:BWBR0007671&amp;hoofdstuk=4&amp;paragraaf=4.3&amp;artikel=4:5&amp;z=2020-01-01&amp;g=2020-01-01" xr:uid="{87C38960-8D79-4EDE-8704-24A74E97D76C}"/>
    <hyperlink ref="G92" r:id="rId11" display="https://wetten.overheid.nl/jci1.3:c:BWBR0008498&amp;hoofdstuk=1&amp;afdeling=9&amp;artikel=1.42&amp;z=2023-01-01&amp;g=2023-01-01" xr:uid="{F72B53B1-5DB0-41BF-9A3A-193B7F72EBDD}"/>
  </hyperlinks>
  <pageMargins left="0.11811023622047245" right="0.19685039370078741" top="0.35433070866141736" bottom="0.35433070866141736" header="0.31496062992125984" footer="0.31496062992125984"/>
  <pageSetup paperSize="9" scale="48" pageOrder="overThenDown" orientation="landscape" r:id="rId12"/>
  <headerFooter>
    <oddFooter>&amp;L&amp;F&amp;C&amp;A&amp;R&amp;P van &amp;N
&amp;D</oddFooter>
  </headerFooter>
  <rowBreaks count="2" manualBreakCount="2">
    <brk id="93" min="3" max="19" man="1"/>
    <brk id="97" min="3" max="19" man="1"/>
  </rowBreaks>
  <colBreaks count="2" manualBreakCount="2">
    <brk id="20" min="10" max="114" man="1"/>
    <brk id="24" min="10" max="85" man="1"/>
  </colBreaks>
  <extLst>
    <ext xmlns:x14="http://schemas.microsoft.com/office/spreadsheetml/2009/9/main" uri="{CCE6A557-97BC-4b89-ADB6-D9C93CAAB3DF}">
      <x14:dataValidations xmlns:xm="http://schemas.microsoft.com/office/excel/2006/main" count="42">
        <x14:dataValidation type="list" allowBlank="1" showInputMessage="1" showErrorMessage="1" errorTitle="Beoordeling" error="kies uit lijst" promptTitle="Beoordeling" prompt="kies uit lijst" xr:uid="{BC70F39B-A323-4470-8E12-A23EA2114FA7}">
          <x14:formula1>
            <xm:f>Defenities!$D$2:$D$6</xm:f>
          </x14:formula1>
          <xm:sqref>H61:H62 H35:H49 H14:H33 H51:H57 H59 H64:H115</xm:sqref>
        </x14:dataValidation>
        <x14:dataValidation type="list" errorStyle="warning" operator="greaterThan" allowBlank="1" showInputMessage="1" showErrorMessage="1" errorTitle="Status Plan van Aanpak" error="Kies uit de lijst_x000a_" promptTitle="Status Plan van Aanpak" prompt="Kies uit de lijst." xr:uid="{6CC2E242-1470-4FB9-B558-5777A20EDE9D}">
          <x14:formula1>
            <xm:f>Defenities!$F$2:$F$6</xm:f>
          </x14:formula1>
          <xm:sqref>Y14:Y33 Y35:Y49 Y51:Y57 Y59 Y61:Y62 Y64:Y115</xm:sqref>
        </x14:dataValidation>
        <x14:dataValidation type="list" errorStyle="warning" allowBlank="1" showInputMessage="1" promptTitle="Maatregelverantwoordelijke" prompt="Kies uit de lijst of vul zelf in" xr:uid="{56F62CCD-C1AF-489F-848B-5F1B3C648190}">
          <x14:formula1>
            <xm:f>Defenities!$E$2:$E$7</xm:f>
          </x14:formula1>
          <xm:sqref>V14:W33 V35:W49 V51:W57 V59:W59 V61:W62 V64:W115</xm:sqref>
        </x14:dataValidation>
        <x14:dataValidation type="list" errorStyle="warning" allowBlank="1" showInputMessage="1" promptTitle="Maatregelverantwoordelijke" prompt="Kies uit de lijst of vul zelf in" xr:uid="{22E3CE91-F5BB-45C5-B7EC-007732D3D391}">
          <x14:formula1>
            <xm:f>Defenities!#REF!</xm:f>
          </x14:formula1>
          <xm:sqref>V34:W34 V50:W50 V63:W63</xm:sqref>
        </x14:dataValidation>
        <x14:dataValidation type="list" errorStyle="warning" operator="greaterThan" allowBlank="1" showInputMessage="1" showErrorMessage="1" errorTitle="Status Plan van Aanpak" error="Kies uit de lijst_x000a_" promptTitle="Status Plan van Aanpak" prompt="Kies uit de lijst." xr:uid="{9A9CFCF0-AAE5-46D9-A1DB-EE2D16B2F4B4}">
          <x14:formula1>
            <xm:f>Defenities!#REF!</xm:f>
          </x14:formula1>
          <xm:sqref>Y34 Y50 Y63</xm:sqref>
        </x14:dataValidation>
        <x14:dataValidation type="list" allowBlank="1" showInputMessage="1" showErrorMessage="1" errorTitle="Beoordeling" error="kies uit lijst" promptTitle="Beoordeling" prompt="kies uit lijst" xr:uid="{2B6996E4-63C7-4362-A592-5215C0931488}">
          <x14:formula1>
            <xm:f>Defenities!#REF!</xm:f>
          </x14:formula1>
          <xm:sqref>H34 H50 H63</xm:sqref>
        </x14:dataValidation>
        <x14:dataValidation type="date" errorStyle="warning" operator="greaterThan" allowBlank="1" showInputMessage="1" showErrorMessage="1" errorTitle="datum" error="datum klopt niet_x000a_" promptTitle="Datum" xr:uid="{07AC1765-8ED5-4F9D-B621-242CC6790583}">
          <x14:formula1>
            <xm:f>Defenities!#REF!</xm:f>
          </x14:formula1>
          <xm:sqref>Z63 Z34 Z50</xm:sqref>
        </x14:dataValidation>
        <x14:dataValidation type="list" allowBlank="1" showInputMessage="1" showErrorMessage="1" errorTitle="Risicoklassen" error="Kies uit de lijst" promptTitle="Risicoklassen" prompt="Kies uit de lijst" xr:uid="{4CB32FE2-4576-49F5-A478-4933DA55EE91}">
          <x14:formula1>
            <xm:f>Defenities!$I$28:$I$33</xm:f>
          </x14:formula1>
          <xm:sqref>R14:R57 R59 R61:R115</xm:sqref>
        </x14:dataValidation>
        <x14:dataValidation type="list" allowBlank="1" showInputMessage="1" showErrorMessage="1" error="Kies uit lijst" promptTitle="Effect" prompt="Effect: kies uit lijst" xr:uid="{285794CA-18A4-425F-AF06-6F1B4055188A}">
          <x14:formula1>
            <xm:f>Defenities!$I$20:$I$25</xm:f>
          </x14:formula1>
          <xm:sqref>J14:J57 J59 J61:J115</xm:sqref>
        </x14:dataValidation>
        <x14:dataValidation type="date" errorStyle="warning" operator="greaterThan" allowBlank="1" showInputMessage="1" showErrorMessage="1" errorTitle="datum" error="datum klopt niet_x000a_" promptTitle="Datum" xr:uid="{1A6E8373-BE47-415B-909C-42E92519A1A9}">
          <x14:formula1>
            <xm:f>Defenities!E39</xm:f>
          </x14:formula1>
          <xm:sqref>Z115</xm:sqref>
        </x14:dataValidation>
        <x14:dataValidation type="date" errorStyle="warning" operator="greaterThan" allowBlank="1" showInputMessage="1" showErrorMessage="1" errorTitle="datum" error="datum klopt niet_x000a_" promptTitle="Datum" xr:uid="{8FE3C4E8-11C6-4A50-9A7C-138E3B8187A9}">
          <x14:formula1>
            <xm:f>Defenities!E60</xm:f>
          </x14:formula1>
          <xm:sqref>Z111:Z114</xm:sqref>
        </x14:dataValidation>
        <x14:dataValidation type="date" errorStyle="warning" operator="greaterThan" allowBlank="1" showInputMessage="1" showErrorMessage="1" errorTitle="datum" error="datum klopt niet_x000a_" promptTitle="Datum" xr:uid="{54D4D331-8747-4BB8-AEC0-1A8398BB4771}">
          <x14:formula1>
            <xm:f>Defenities!E50</xm:f>
          </x14:formula1>
          <xm:sqref>Z110</xm:sqref>
        </x14:dataValidation>
        <x14:dataValidation type="date" errorStyle="warning" operator="greaterThan" allowBlank="1" showInputMessage="1" showErrorMessage="1" errorTitle="datum" error="datum klopt niet_x000a_" promptTitle="Datum" xr:uid="{322E907F-3E41-459E-93C8-2DE5EBCD18AF}">
          <x14:formula1>
            <xm:f>Defenities!C1048529</xm:f>
          </x14:formula1>
          <xm:sqref>Z107:Z109 X14:X115</xm:sqref>
        </x14:dataValidation>
        <x14:dataValidation type="date" errorStyle="warning" operator="greaterThan" allowBlank="1" showInputMessage="1" showErrorMessage="1" errorTitle="datum" error="datum klopt niet_x000a_" promptTitle="Datum" xr:uid="{A9583B67-FDA4-483E-9815-95384650D07D}">
          <x14:formula1>
            <xm:f>Defenities!E55</xm:f>
          </x14:formula1>
          <xm:sqref>Z99:Z101 Z105</xm:sqref>
        </x14:dataValidation>
        <x14:dataValidation type="date" errorStyle="warning" operator="greaterThan" allowBlank="1" showInputMessage="1" showErrorMessage="1" errorTitle="datum" error="datum klopt niet_x000a_" promptTitle="Datum" xr:uid="{E72D1E74-984B-485F-98CC-C8BAECEBCBDB}">
          <x14:formula1>
            <xm:f>Defenities!E48</xm:f>
          </x14:formula1>
          <xm:sqref>Z106</xm:sqref>
        </x14:dataValidation>
        <x14:dataValidation type="date" errorStyle="warning" operator="greaterThan" allowBlank="1" showInputMessage="1" showErrorMessage="1" errorTitle="datum" error="datum klopt niet_x000a_" promptTitle="Datum" xr:uid="{749698F5-CEC3-4BB9-BB37-A716BF9A731C}">
          <x14:formula1>
            <xm:f>Defenities!E49</xm:f>
          </x14:formula1>
          <xm:sqref>Z103:Z104</xm:sqref>
        </x14:dataValidation>
        <x14:dataValidation type="date" errorStyle="warning" operator="greaterThan" allowBlank="1" showInputMessage="1" showErrorMessage="1" errorTitle="datum" error="datum klopt niet_x000a_" promptTitle="Datum" xr:uid="{EE13298C-6125-4AA7-8465-EAC1B3356E38}">
          <x14:formula1>
            <xm:f>Defenities!E56</xm:f>
          </x14:formula1>
          <xm:sqref>Z97</xm:sqref>
        </x14:dataValidation>
        <x14:dataValidation type="date" errorStyle="warning" operator="greaterThan" allowBlank="1" showInputMessage="1" showErrorMessage="1" errorTitle="datum" error="datum klopt niet_x000a_" promptTitle="Datum" xr:uid="{85CB69B0-D4C0-4234-814D-934F3A09A860}">
          <x14:formula1>
            <xm:f>Defenities!E53</xm:f>
          </x14:formula1>
          <xm:sqref>Z98 Z102</xm:sqref>
        </x14:dataValidation>
        <x14:dataValidation type="date" errorStyle="warning" operator="greaterThan" allowBlank="1" showInputMessage="1" showErrorMessage="1" errorTitle="datum" error="datum klopt niet_x000a_" promptTitle="Datum" xr:uid="{9AF64B7E-8401-472A-8C6C-DE790891C703}">
          <x14:formula1>
            <xm:f>Defenities!E53</xm:f>
          </x14:formula1>
          <xm:sqref>Z96</xm:sqref>
        </x14:dataValidation>
        <x14:dataValidation type="date" errorStyle="warning" operator="greaterThan" allowBlank="1" showInputMessage="1" showErrorMessage="1" errorTitle="datum" error="datum klopt niet_x000a_" promptTitle="Datum" xr:uid="{597E6808-D9ED-498A-BCAE-27EC1190B532}">
          <x14:formula1>
            <xm:f>Defenities!E51</xm:f>
          </x14:formula1>
          <xm:sqref>Z93:Z95</xm:sqref>
        </x14:dataValidation>
        <x14:dataValidation type="list" allowBlank="1" showInputMessage="1" showErrorMessage="1" xr:uid="{E6F3436D-16E0-408A-98ED-4F4B4EEE088E}">
          <x14:formula1>
            <xm:f>Defenities!$I$3:$I$9</xm:f>
          </x14:formula1>
          <xm:sqref>L14:L115</xm:sqref>
        </x14:dataValidation>
        <x14:dataValidation type="list" allowBlank="1" showInputMessage="1" showErrorMessage="1" xr:uid="{6C17E543-D4D4-4C4B-B59C-1C06A81FEBDE}">
          <x14:formula1>
            <xm:f>Defenities!$I$12:$I$17</xm:f>
          </x14:formula1>
          <xm:sqref>N14:N115</xm:sqref>
        </x14:dataValidation>
        <x14:dataValidation type="date" errorStyle="warning" operator="greaterThan" allowBlank="1" showInputMessage="1" showErrorMessage="1" errorTitle="datum" error="datum klopt niet_x000a_" promptTitle="Datum" xr:uid="{A33166E3-2755-498E-908B-FECE14183C27}">
          <x14:formula1>
            <xm:f>Defenities!E17</xm:f>
          </x14:formula1>
          <xm:sqref>Z64</xm:sqref>
        </x14:dataValidation>
        <x14:dataValidation type="date" errorStyle="warning" operator="greaterThan" allowBlank="1" showInputMessage="1" showErrorMessage="1" errorTitle="datum" error="datum klopt niet_x000a_" promptTitle="Datum" xr:uid="{67BB3FDC-9208-4D0B-82F9-5EAF3B550713}">
          <x14:formula1>
            <xm:f>Defenities!E31</xm:f>
          </x14:formula1>
          <xm:sqref>Z66</xm:sqref>
        </x14:dataValidation>
        <x14:dataValidation type="date" errorStyle="warning" operator="greaterThan" allowBlank="1" showInputMessage="1" showErrorMessage="1" errorTitle="datum" error="datum klopt niet_x000a_" promptTitle="Datum" xr:uid="{7B309ED0-6A2A-47FB-9C06-F42489188149}">
          <x14:formula1>
            <xm:f>Defenities!E28</xm:f>
          </x14:formula1>
          <xm:sqref>Z65</xm:sqref>
        </x14:dataValidation>
        <x14:dataValidation type="date" errorStyle="warning" operator="greaterThan" allowBlank="1" showInputMessage="1" showErrorMessage="1" errorTitle="datum" error="datum klopt niet_x000a_" promptTitle="Datum" xr:uid="{D507A4AA-A395-40C3-9B44-38C8C3DA316D}">
          <x14:formula1>
            <xm:f>Defenities!E4</xm:f>
          </x14:formula1>
          <xm:sqref>Z61:Z62 Z67:Z70 Z36 Z59</xm:sqref>
        </x14:dataValidation>
        <x14:dataValidation type="date" errorStyle="warning" operator="greaterThan" allowBlank="1" showInputMessage="1" showErrorMessage="1" errorTitle="datum" error="datum klopt niet_x000a_" promptTitle="Datum" xr:uid="{AA30796B-85BB-40F1-9008-5D5427AEECF5}">
          <x14:formula1>
            <xm:f>Defenities!E40</xm:f>
          </x14:formula1>
          <xm:sqref>Z71:Z78</xm:sqref>
        </x14:dataValidation>
        <x14:dataValidation type="date" errorStyle="warning" operator="greaterThan" allowBlank="1" showInputMessage="1" showErrorMessage="1" errorTitle="datum" error="datum klopt niet_x000a_" promptTitle="Datum" xr:uid="{AEF988F8-FD88-4295-A79E-B176AD504387}">
          <x14:formula1>
            <xm:f>Defenities!E9</xm:f>
          </x14:formula1>
          <xm:sqref>Z79:Z82 Z55:Z57 Z32:Z33</xm:sqref>
        </x14:dataValidation>
        <x14:dataValidation type="date" errorStyle="warning" operator="greaterThan" allowBlank="1" showInputMessage="1" showErrorMessage="1" errorTitle="datum" error="datum klopt niet_x000a_" promptTitle="Datum" xr:uid="{BD62AE75-51AB-44A9-B535-10379B38916C}">
          <x14:formula1>
            <xm:f>Defenities!E24</xm:f>
          </x14:formula1>
          <xm:sqref>Z54</xm:sqref>
        </x14:dataValidation>
        <x14:dataValidation type="date" errorStyle="warning" operator="greaterThan" allowBlank="1" showInputMessage="1" showErrorMessage="1" errorTitle="datum" error="datum klopt niet_x000a_" promptTitle="Datum" xr:uid="{663ECE1A-72D2-4A7F-8BC8-FE7F2056EF2E}">
          <x14:formula1>
            <xm:f>Defenities!E26</xm:f>
          </x14:formula1>
          <xm:sqref>Z48:Z49</xm:sqref>
        </x14:dataValidation>
        <x14:dataValidation type="date" errorStyle="warning" operator="greaterThan" allowBlank="1" showInputMessage="1" showErrorMessage="1" errorTitle="datum" error="datum klopt niet_x000a_" promptTitle="Datum" xr:uid="{97E96D62-B6A4-4A16-BF1C-670AD7F55783}">
          <x14:formula1>
            <xm:f>Defenities!E23</xm:f>
          </x14:formula1>
          <xm:sqref>Z52:Z53</xm:sqref>
        </x14:dataValidation>
        <x14:dataValidation type="date" errorStyle="warning" operator="greaterThan" allowBlank="1" showInputMessage="1" showErrorMessage="1" errorTitle="datum" error="datum klopt niet_x000a_" promptTitle="Datum" xr:uid="{052D6186-EBD0-486F-9E24-D423E486402D}">
          <x14:formula1>
            <xm:f>Defenities!E25</xm:f>
          </x14:formula1>
          <xm:sqref>Z51</xm:sqref>
        </x14:dataValidation>
        <x14:dataValidation type="date" errorStyle="warning" operator="greaterThan" allowBlank="1" showInputMessage="1" showErrorMessage="1" errorTitle="datum" error="datum klopt niet_x000a_" promptTitle="Datum" xr:uid="{7CCA7D5A-404D-4496-ACD6-8B73825B105A}">
          <x14:formula1>
            <xm:f>Defenities!E9</xm:f>
          </x14:formula1>
          <xm:sqref>Z37:Z38</xm:sqref>
        </x14:dataValidation>
        <x14:dataValidation type="date" errorStyle="warning" operator="greaterThan" allowBlank="1" showInputMessage="1" showErrorMessage="1" errorTitle="datum" error="datum klopt niet_x000a_" promptTitle="Datum" xr:uid="{9536ABBA-E8A5-4940-94CF-98FF97EF2E37}">
          <x14:formula1>
            <xm:f>Defenities!E8</xm:f>
          </x14:formula1>
          <xm:sqref>Z35</xm:sqref>
        </x14:dataValidation>
        <x14:dataValidation type="date" errorStyle="warning" operator="greaterThan" allowBlank="1" showInputMessage="1" showErrorMessage="1" errorTitle="datum" error="datum klopt niet_x000a_" promptTitle="Datum" xr:uid="{A9C3FCBF-69FB-4F23-B838-0CEBFE3D0CF2}">
          <x14:formula1>
            <xm:f>Defenities!E20</xm:f>
          </x14:formula1>
          <xm:sqref>Z39:Z47</xm:sqref>
        </x14:dataValidation>
        <x14:dataValidation type="date" errorStyle="warning" operator="greaterThan" allowBlank="1" showInputMessage="1" showErrorMessage="1" errorTitle="datum" error="datum klopt niet_x000a_" promptTitle="Datum" xr:uid="{608E3AEE-7DA7-4DB3-86D5-68DCF2F78EEE}">
          <x14:formula1>
            <xm:f>Defenities!E2</xm:f>
          </x14:formula1>
          <xm:sqref>Z18:Z20</xm:sqref>
        </x14:dataValidation>
        <x14:dataValidation type="date" errorStyle="warning" operator="greaterThan" allowBlank="1" showInputMessage="1" showErrorMessage="1" errorTitle="datum" error="datum klopt niet_x000a_" promptTitle="Datum" xr:uid="{F437C33E-7131-4D82-AC97-AF6897F31A20}">
          <x14:formula1>
            <xm:f>Defenities!E6</xm:f>
          </x14:formula1>
          <xm:sqref>Z21:Z22</xm:sqref>
        </x14:dataValidation>
        <x14:dataValidation type="date" errorStyle="warning" operator="greaterThan" allowBlank="1" showInputMessage="1" showErrorMessage="1" errorTitle="datum" error="datum klopt niet_x000a_" promptTitle="Datum" xr:uid="{D7E79F3A-7502-490C-9598-5D9C9513F93F}">
          <x14:formula1>
            <xm:f>Defenities!E13</xm:f>
          </x14:formula1>
          <xm:sqref>Z25:Z31</xm:sqref>
        </x14:dataValidation>
        <x14:dataValidation type="date" errorStyle="warning" operator="greaterThan" allowBlank="1" showInputMessage="1" showErrorMessage="1" errorTitle="datum" error="datum klopt niet_x000a_" promptTitle="Datum" xr:uid="{98817655-2008-4220-8EA8-868911252CC2}">
          <x14:formula1>
            <xm:f>Defenities!E12</xm:f>
          </x14:formula1>
          <xm:sqref>Z23:Z24</xm:sqref>
        </x14:dataValidation>
        <x14:dataValidation type="date" errorStyle="warning" operator="greaterThan" allowBlank="1" showInputMessage="1" showErrorMessage="1" errorTitle="datum" error="datum klopt niet_x000a_" promptTitle="Datum" xr:uid="{DD4F3514-251A-4477-A1FA-FE46FF8E1C6F}">
          <x14:formula1>
            <xm:f>Defenities!E21</xm:f>
          </x14:formula1>
          <xm:sqref>Z14:Z15</xm:sqref>
        </x14:dataValidation>
        <x14:dataValidation type="date" errorStyle="warning" operator="greaterThan" allowBlank="1" showInputMessage="1" showErrorMessage="1" errorTitle="datum" error="datum klopt niet_x000a_" promptTitle="Datum" xr:uid="{2D5E07D9-A472-45DD-851E-C3BD7F7A738B}">
          <x14:formula1>
            <xm:f>Defenities!E18</xm:f>
          </x14:formula1>
          <xm:sqref>Z16:Z17</xm:sqref>
        </x14:dataValidation>
        <x14:dataValidation type="date" operator="greaterThan" allowBlank="1" showInputMessage="1" showErrorMessage="1" errorTitle="Datum stand van zaken" error="Datum klopt niet" promptTitle="Datum stand van zaken" prompt="Voer datum in." xr:uid="{2E46BA5A-1AA1-4322-AF3B-B8E2F5F3F7FD}">
          <x14:formula1>
            <xm:f>'Basisgegevens RI&amp;E'!C14</xm:f>
          </x14:formula1>
          <xm:sqref>Z12</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Blad3"/>
  <dimension ref="A1:M33"/>
  <sheetViews>
    <sheetView workbookViewId="0">
      <pane ySplit="1" topLeftCell="A5" activePane="bottomLeft" state="frozen"/>
      <selection pane="bottomLeft" activeCell="I7" sqref="I7"/>
    </sheetView>
  </sheetViews>
  <sheetFormatPr defaultRowHeight="15" x14ac:dyDescent="0.25"/>
  <cols>
    <col min="1" max="1" width="21" customWidth="1"/>
    <col min="2" max="2" width="13.7109375" customWidth="1"/>
    <col min="3" max="3" width="10.28515625" customWidth="1"/>
    <col min="6" max="6" width="20.28515625" customWidth="1"/>
    <col min="7" max="7" width="6.85546875" customWidth="1"/>
    <col min="8" max="8" width="6.7109375" customWidth="1"/>
    <col min="9" max="9" width="12.42578125" customWidth="1"/>
    <col min="10" max="10" width="51.42578125" customWidth="1"/>
    <col min="11" max="11" width="25.42578125" customWidth="1"/>
    <col min="12" max="12" width="19.5703125" customWidth="1"/>
    <col min="13" max="13" width="20.5703125" customWidth="1"/>
  </cols>
  <sheetData>
    <row r="1" spans="1:13" x14ac:dyDescent="0.25">
      <c r="A1" s="1" t="s">
        <v>105</v>
      </c>
      <c r="B1" s="1" t="s">
        <v>117</v>
      </c>
      <c r="C1" s="1" t="s">
        <v>118</v>
      </c>
      <c r="D1" s="1" t="s">
        <v>6</v>
      </c>
      <c r="E1" s="1" t="s">
        <v>175</v>
      </c>
      <c r="F1" s="1" t="s">
        <v>189</v>
      </c>
      <c r="G1" s="1" t="s">
        <v>74</v>
      </c>
      <c r="L1" s="2"/>
    </row>
    <row r="2" spans="1:13" x14ac:dyDescent="0.25">
      <c r="A2" t="s">
        <v>106</v>
      </c>
      <c r="B2">
        <v>250</v>
      </c>
      <c r="C2" s="26">
        <v>42005</v>
      </c>
      <c r="D2" t="s">
        <v>13</v>
      </c>
      <c r="E2" t="s">
        <v>176</v>
      </c>
      <c r="F2" t="s">
        <v>190</v>
      </c>
      <c r="G2" s="11" t="s">
        <v>8</v>
      </c>
      <c r="H2" s="12"/>
      <c r="I2" s="13" t="s">
        <v>47</v>
      </c>
      <c r="J2" s="13"/>
      <c r="L2" s="2"/>
    </row>
    <row r="3" spans="1:13" x14ac:dyDescent="0.25">
      <c r="A3" t="s">
        <v>107</v>
      </c>
      <c r="D3" t="s">
        <v>14</v>
      </c>
      <c r="E3" t="s">
        <v>177</v>
      </c>
      <c r="F3" t="s">
        <v>191</v>
      </c>
      <c r="G3" s="7">
        <v>0.1</v>
      </c>
      <c r="H3" s="8"/>
      <c r="I3" s="9" t="s">
        <v>48</v>
      </c>
      <c r="J3" s="10"/>
      <c r="L3" s="2"/>
    </row>
    <row r="4" spans="1:13" x14ac:dyDescent="0.25">
      <c r="A4" t="s">
        <v>108</v>
      </c>
      <c r="D4" t="s">
        <v>17</v>
      </c>
      <c r="E4" t="s">
        <v>178</v>
      </c>
      <c r="F4" t="s">
        <v>192</v>
      </c>
      <c r="G4" s="7">
        <v>0.2</v>
      </c>
      <c r="H4" s="8"/>
      <c r="I4" s="9" t="s">
        <v>79</v>
      </c>
      <c r="J4" s="10" t="s">
        <v>49</v>
      </c>
      <c r="L4" s="2"/>
    </row>
    <row r="5" spans="1:13" x14ac:dyDescent="0.25">
      <c r="A5" t="s">
        <v>109</v>
      </c>
      <c r="D5" t="s">
        <v>21</v>
      </c>
      <c r="E5" t="s">
        <v>179</v>
      </c>
      <c r="G5" s="7">
        <v>0.5</v>
      </c>
      <c r="H5" s="8"/>
      <c r="I5" s="9" t="s">
        <v>78</v>
      </c>
      <c r="J5" s="10" t="s">
        <v>80</v>
      </c>
      <c r="L5" s="2"/>
    </row>
    <row r="6" spans="1:13" x14ac:dyDescent="0.25">
      <c r="A6" t="s">
        <v>110</v>
      </c>
      <c r="D6" t="s">
        <v>15</v>
      </c>
      <c r="E6" t="s">
        <v>180</v>
      </c>
      <c r="G6" s="7">
        <v>1</v>
      </c>
      <c r="H6" s="8"/>
      <c r="I6" s="9" t="s">
        <v>77</v>
      </c>
      <c r="J6" s="10" t="s">
        <v>81</v>
      </c>
      <c r="L6" s="2"/>
    </row>
    <row r="7" spans="1:13" x14ac:dyDescent="0.25">
      <c r="E7" t="s">
        <v>204</v>
      </c>
      <c r="G7" s="7">
        <v>3</v>
      </c>
      <c r="H7" s="8"/>
      <c r="I7" s="9" t="s">
        <v>50</v>
      </c>
      <c r="J7" s="10"/>
      <c r="L7" s="2"/>
    </row>
    <row r="8" spans="1:13" x14ac:dyDescent="0.25">
      <c r="G8" s="7">
        <v>6</v>
      </c>
      <c r="H8" s="8"/>
      <c r="I8" s="9" t="s">
        <v>51</v>
      </c>
      <c r="J8" s="10"/>
      <c r="L8" s="2"/>
    </row>
    <row r="9" spans="1:13" x14ac:dyDescent="0.25">
      <c r="G9" s="7">
        <v>10</v>
      </c>
      <c r="H9" s="8"/>
      <c r="I9" s="9" t="s">
        <v>52</v>
      </c>
      <c r="J9" s="10"/>
      <c r="L9" s="2"/>
    </row>
    <row r="10" spans="1:13" x14ac:dyDescent="0.25">
      <c r="G10" s="5"/>
      <c r="H10" s="5"/>
      <c r="I10" s="5"/>
      <c r="L10" s="2"/>
    </row>
    <row r="11" spans="1:13" x14ac:dyDescent="0.25">
      <c r="G11" s="11" t="s">
        <v>9</v>
      </c>
      <c r="H11" s="12"/>
      <c r="I11" s="24" t="s">
        <v>185</v>
      </c>
      <c r="J11" s="23"/>
      <c r="K11" s="6"/>
      <c r="L11" s="2"/>
    </row>
    <row r="12" spans="1:13" x14ac:dyDescent="0.25">
      <c r="G12" s="7">
        <v>0.1</v>
      </c>
      <c r="H12" s="8"/>
      <c r="I12" s="9" t="s">
        <v>75</v>
      </c>
      <c r="J12" s="10" t="s">
        <v>182</v>
      </c>
      <c r="L12" s="2"/>
      <c r="M12" s="22"/>
    </row>
    <row r="13" spans="1:13" x14ac:dyDescent="0.25">
      <c r="G13" s="7">
        <v>1</v>
      </c>
      <c r="H13" s="8"/>
      <c r="I13" s="9" t="s">
        <v>89</v>
      </c>
      <c r="J13" s="10" t="s">
        <v>71</v>
      </c>
      <c r="L13" s="2"/>
      <c r="M13" s="22"/>
    </row>
    <row r="14" spans="1:13" x14ac:dyDescent="0.25">
      <c r="G14" s="7">
        <v>2</v>
      </c>
      <c r="H14" s="8"/>
      <c r="I14" s="9" t="s">
        <v>90</v>
      </c>
      <c r="J14" s="10" t="s">
        <v>183</v>
      </c>
      <c r="L14" s="2"/>
      <c r="M14" s="22"/>
    </row>
    <row r="15" spans="1:13" x14ac:dyDescent="0.25">
      <c r="G15" s="7">
        <v>3</v>
      </c>
      <c r="H15" s="8"/>
      <c r="I15" s="9" t="s">
        <v>91</v>
      </c>
      <c r="J15" s="10" t="s">
        <v>184</v>
      </c>
      <c r="L15" s="2"/>
      <c r="M15" s="22"/>
    </row>
    <row r="16" spans="1:13" x14ac:dyDescent="0.25">
      <c r="G16" s="7">
        <v>6</v>
      </c>
      <c r="H16" s="8"/>
      <c r="I16" s="9" t="s">
        <v>92</v>
      </c>
      <c r="J16" s="10" t="s">
        <v>76</v>
      </c>
      <c r="L16" s="2"/>
      <c r="M16" s="22"/>
    </row>
    <row r="17" spans="7:13" x14ac:dyDescent="0.25">
      <c r="G17" s="7">
        <v>10</v>
      </c>
      <c r="H17" s="8"/>
      <c r="I17" s="21" t="s">
        <v>53</v>
      </c>
      <c r="J17" s="10" t="s">
        <v>230</v>
      </c>
      <c r="L17" s="2"/>
    </row>
    <row r="18" spans="7:13" x14ac:dyDescent="0.25">
      <c r="G18" s="5"/>
      <c r="H18" s="5"/>
      <c r="I18" s="5"/>
      <c r="L18" s="2"/>
    </row>
    <row r="19" spans="7:13" x14ac:dyDescent="0.25">
      <c r="G19" s="11" t="s">
        <v>10</v>
      </c>
      <c r="H19" s="12"/>
      <c r="I19" s="12" t="s">
        <v>54</v>
      </c>
      <c r="J19" s="13"/>
      <c r="L19" s="2"/>
    </row>
    <row r="20" spans="7:13" x14ac:dyDescent="0.25">
      <c r="G20" s="3">
        <v>1</v>
      </c>
      <c r="H20" s="7"/>
      <c r="I20" s="21" t="s">
        <v>84</v>
      </c>
      <c r="J20" s="10" t="s">
        <v>55</v>
      </c>
      <c r="L20" s="2"/>
    </row>
    <row r="21" spans="7:13" x14ac:dyDescent="0.25">
      <c r="G21" s="3">
        <v>3</v>
      </c>
      <c r="H21" s="7"/>
      <c r="I21" s="21" t="s">
        <v>85</v>
      </c>
      <c r="J21" s="10" t="s">
        <v>56</v>
      </c>
      <c r="L21" s="2"/>
    </row>
    <row r="22" spans="7:13" x14ac:dyDescent="0.25">
      <c r="G22" s="3">
        <v>7</v>
      </c>
      <c r="H22" s="7"/>
      <c r="I22" s="21" t="s">
        <v>86</v>
      </c>
      <c r="J22" s="10" t="s">
        <v>57</v>
      </c>
      <c r="L22" s="2"/>
    </row>
    <row r="23" spans="7:13" x14ac:dyDescent="0.25">
      <c r="G23" s="3">
        <v>15</v>
      </c>
      <c r="H23" s="7"/>
      <c r="I23" s="21" t="s">
        <v>87</v>
      </c>
      <c r="J23" s="10" t="s">
        <v>58</v>
      </c>
      <c r="L23" s="2"/>
    </row>
    <row r="24" spans="7:13" x14ac:dyDescent="0.25">
      <c r="G24" s="3">
        <v>40</v>
      </c>
      <c r="H24" s="7"/>
      <c r="I24" s="21" t="s">
        <v>88</v>
      </c>
      <c r="J24" s="10" t="s">
        <v>72</v>
      </c>
    </row>
    <row r="25" spans="7:13" x14ac:dyDescent="0.25">
      <c r="G25" s="3"/>
      <c r="H25" s="7"/>
      <c r="I25" s="21" t="s">
        <v>103</v>
      </c>
      <c r="J25" s="10"/>
    </row>
    <row r="26" spans="7:13" x14ac:dyDescent="0.25">
      <c r="J26" s="2"/>
    </row>
    <row r="27" spans="7:13" x14ac:dyDescent="0.25">
      <c r="G27" s="14" t="s">
        <v>73</v>
      </c>
      <c r="H27" s="12"/>
      <c r="I27" s="12" t="s">
        <v>59</v>
      </c>
      <c r="J27" s="13" t="s">
        <v>61</v>
      </c>
      <c r="K27" s="20" t="s">
        <v>60</v>
      </c>
      <c r="L27" s="20" t="s">
        <v>104</v>
      </c>
      <c r="M27" s="27" t="s">
        <v>119</v>
      </c>
    </row>
    <row r="28" spans="7:13" x14ac:dyDescent="0.25">
      <c r="G28" s="3">
        <v>0</v>
      </c>
      <c r="H28" s="3">
        <v>19</v>
      </c>
      <c r="I28" s="15">
        <v>1</v>
      </c>
      <c r="J28" s="4" t="s">
        <v>62</v>
      </c>
      <c r="K28" s="4" t="s">
        <v>174</v>
      </c>
      <c r="L28" s="4" t="s">
        <v>99</v>
      </c>
      <c r="M28" s="4" t="s">
        <v>172</v>
      </c>
    </row>
    <row r="29" spans="7:13" x14ac:dyDescent="0.25">
      <c r="G29" s="3">
        <v>20</v>
      </c>
      <c r="H29" s="3">
        <v>74</v>
      </c>
      <c r="I29" s="16">
        <v>2</v>
      </c>
      <c r="J29" s="4" t="s">
        <v>64</v>
      </c>
      <c r="K29" s="4" t="s">
        <v>63</v>
      </c>
      <c r="L29" s="4" t="s">
        <v>100</v>
      </c>
      <c r="M29" s="4" t="s">
        <v>172</v>
      </c>
    </row>
    <row r="30" spans="7:13" x14ac:dyDescent="0.25">
      <c r="G30" s="3">
        <v>75</v>
      </c>
      <c r="H30" s="3">
        <v>199</v>
      </c>
      <c r="I30" s="17">
        <v>3</v>
      </c>
      <c r="J30" s="4" t="s">
        <v>66</v>
      </c>
      <c r="K30" s="4" t="s">
        <v>65</v>
      </c>
      <c r="L30" s="4" t="s">
        <v>101</v>
      </c>
      <c r="M30" s="4" t="s">
        <v>173</v>
      </c>
    </row>
    <row r="31" spans="7:13" x14ac:dyDescent="0.25">
      <c r="G31" s="3">
        <v>200</v>
      </c>
      <c r="H31" s="3">
        <v>399</v>
      </c>
      <c r="I31" s="18">
        <v>4</v>
      </c>
      <c r="J31" s="4" t="s">
        <v>68</v>
      </c>
      <c r="K31" s="4" t="s">
        <v>67</v>
      </c>
      <c r="L31" s="4" t="s">
        <v>186</v>
      </c>
      <c r="M31" s="4" t="s">
        <v>187</v>
      </c>
    </row>
    <row r="32" spans="7:13" x14ac:dyDescent="0.25">
      <c r="G32" s="3" t="s">
        <v>96</v>
      </c>
      <c r="H32" s="3"/>
      <c r="I32" s="19">
        <v>5</v>
      </c>
      <c r="J32" s="4" t="s">
        <v>70</v>
      </c>
      <c r="K32" s="4" t="s">
        <v>69</v>
      </c>
      <c r="L32" s="4" t="s">
        <v>102</v>
      </c>
      <c r="M32" s="4">
        <v>1</v>
      </c>
    </row>
    <row r="33" spans="7:13" x14ac:dyDescent="0.25">
      <c r="G33" s="3"/>
      <c r="H33" s="3"/>
      <c r="I33" s="25" t="s">
        <v>8</v>
      </c>
      <c r="J33" s="4" t="s">
        <v>103</v>
      </c>
      <c r="K33" s="4" t="s">
        <v>65</v>
      </c>
      <c r="L33" s="4" t="s">
        <v>101</v>
      </c>
      <c r="M33" s="4" t="s">
        <v>173</v>
      </c>
    </row>
  </sheetData>
  <pageMargins left="0.70866141732283472" right="0.70866141732283472" top="0.74803149606299213" bottom="0.74803149606299213" header="0.31496062992125984" footer="0.31496062992125984"/>
  <pageSetup paperSize="9" orientation="portrait" r:id="rId1"/>
  <headerFooter>
    <oddFooter>&amp;L&amp;D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4"/>
  <sheetViews>
    <sheetView workbookViewId="0">
      <selection activeCell="A3" sqref="A3"/>
    </sheetView>
  </sheetViews>
  <sheetFormatPr defaultColWidth="9.140625" defaultRowHeight="15" customHeight="1" x14ac:dyDescent="0.25"/>
  <cols>
    <col min="1" max="1" width="59" style="93" bestFit="1" customWidth="1"/>
    <col min="2" max="16384" width="9.140625" style="93"/>
  </cols>
  <sheetData>
    <row r="1" spans="1:1" ht="15" customHeight="1" x14ac:dyDescent="0.25">
      <c r="A1" s="99" t="s">
        <v>310</v>
      </c>
    </row>
    <row r="2" spans="1:1" ht="15" customHeight="1" x14ac:dyDescent="0.25">
      <c r="A2" s="136" t="s">
        <v>469</v>
      </c>
    </row>
    <row r="3" spans="1:1" ht="15" customHeight="1" x14ac:dyDescent="0.25">
      <c r="A3" s="136" t="s">
        <v>470</v>
      </c>
    </row>
    <row r="4" spans="1:1" ht="15" customHeight="1" x14ac:dyDescent="0.25">
      <c r="A4" s="136" t="s">
        <v>471</v>
      </c>
    </row>
  </sheetData>
  <hyperlinks>
    <hyperlink ref="A2" r:id="rId1" display="https://www.arboportaal.nl/onderwerpen/werkdruk" xr:uid="{00000000-0004-0000-0500-000000000000}"/>
    <hyperlink ref="A3" r:id="rId2" display="https://www.duidelijkoveragressie.nl/" xr:uid="{00000000-0004-0000-0500-000001000000}"/>
    <hyperlink ref="A4" r:id="rId3" display="https://www.ambulancezorg.nl/static/upload/raw/fe8fb247-2233-43fc-bf07-593ac6b63f5f/Handboek+Bedrijfsopvangteams+Ambulancezorg+-+febr.+2018.pdf" xr:uid="{00000000-0004-0000-0500-000002000000}"/>
  </hyperlinks>
  <pageMargins left="0.7" right="0.7" top="0.75" bottom="0.75" header="0.3" footer="0.3"/>
  <pageSetup paperSize="9" orientation="portrait" r:id="rId4"/>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E8"/>
  <sheetViews>
    <sheetView workbookViewId="0"/>
  </sheetViews>
  <sheetFormatPr defaultColWidth="9.140625" defaultRowHeight="15" customHeight="1" x14ac:dyDescent="0.25"/>
  <cols>
    <col min="1" max="1" width="59" style="93" bestFit="1" customWidth="1"/>
    <col min="2" max="16384" width="9.140625" style="93"/>
  </cols>
  <sheetData>
    <row r="1" spans="1:5" ht="15" customHeight="1" x14ac:dyDescent="0.25">
      <c r="A1" s="99" t="s">
        <v>314</v>
      </c>
    </row>
    <row r="2" spans="1:5" ht="15" customHeight="1" x14ac:dyDescent="0.25">
      <c r="A2" s="100" t="s">
        <v>311</v>
      </c>
    </row>
    <row r="3" spans="1:5" ht="15" customHeight="1" x14ac:dyDescent="0.25">
      <c r="A3" s="100" t="s">
        <v>312</v>
      </c>
    </row>
    <row r="4" spans="1:5" ht="15" customHeight="1" x14ac:dyDescent="0.25">
      <c r="A4" s="136" t="s">
        <v>313</v>
      </c>
      <c r="E4" s="136"/>
    </row>
    <row r="5" spans="1:5" ht="15" customHeight="1" x14ac:dyDescent="0.25">
      <c r="A5" s="100" t="s">
        <v>315</v>
      </c>
      <c r="B5" s="100"/>
    </row>
    <row r="6" spans="1:5" ht="15" customHeight="1" x14ac:dyDescent="0.25">
      <c r="A6" s="100" t="s">
        <v>472</v>
      </c>
      <c r="C6" s="100"/>
    </row>
    <row r="7" spans="1:5" ht="15" customHeight="1" x14ac:dyDescent="0.25">
      <c r="A7" s="100" t="s">
        <v>309</v>
      </c>
    </row>
    <row r="8" spans="1:5" ht="15" customHeight="1" x14ac:dyDescent="0.25">
      <c r="A8" s="100" t="s">
        <v>469</v>
      </c>
    </row>
  </sheetData>
  <hyperlinks>
    <hyperlink ref="A2" r:id="rId1" xr:uid="{00000000-0004-0000-0600-000000000000}"/>
    <hyperlink ref="A3" r:id="rId2" display="https://www.ambulancezorg.nl/static/upload/raw/c40e1a53-dd75-4ddf-9ac7-9b36c34c9cbb/BeleidsSpiegel+ambulancezorg.xls" xr:uid="{00000000-0004-0000-0600-000001000000}"/>
    <hyperlink ref="A4" r:id="rId3" display="https://www.ambulancezorg.nl/static/upload/raw/d39f9b99-286c-42e2-b49d-eb304f3db9a1/praktijkrichtlijnen-fysieke-belasting-ambulancezorg.pdf" xr:uid="{00000000-0004-0000-0600-000002000000}"/>
    <hyperlink ref="A8" r:id="rId4" display="https://www.arboportaal.nl/onderwerpen/themas/fysieke-belasting" xr:uid="{00000000-0004-0000-0600-000003000000}"/>
    <hyperlink ref="A7" r:id="rId5" display="https://www.ambulancezorg.nl/themas/arbeidsmarkt-en-werkgeverschap/arbeidsomstandigheden" xr:uid="{00000000-0004-0000-0600-000004000000}"/>
    <hyperlink ref="A5" r:id="rId6" display="https://www.ambulancezorg.nl/static/upload/raw/71c02ac6-4529-4889-a125-f82664b29403/1+Beeldschermwerk.pdf" xr:uid="{00000000-0004-0000-0600-000005000000}"/>
    <hyperlink ref="A6" r:id="rId7" display="https://www.aofondsrijk.nl/afspraken-beeldschermwerk/werkplek/werkplek-in-meld-en-controlekamer/" xr:uid="{00000000-0004-0000-0600-000006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G6"/>
  <sheetViews>
    <sheetView topLeftCell="G1" workbookViewId="0">
      <selection activeCell="I24" sqref="I24"/>
    </sheetView>
  </sheetViews>
  <sheetFormatPr defaultColWidth="9.140625" defaultRowHeight="15" customHeight="1" x14ac:dyDescent="0.25"/>
  <cols>
    <col min="1" max="1" width="59" style="93" bestFit="1" customWidth="1"/>
    <col min="2" max="6" width="9.140625" style="93"/>
    <col min="7" max="7" width="39.85546875" style="93" customWidth="1"/>
    <col min="8" max="16384" width="9.140625" style="93"/>
  </cols>
  <sheetData>
    <row r="1" spans="1:7" ht="15" customHeight="1" x14ac:dyDescent="0.25">
      <c r="A1" s="99" t="s">
        <v>316</v>
      </c>
      <c r="G1" s="99" t="s">
        <v>316</v>
      </c>
    </row>
    <row r="2" spans="1:7" ht="15" customHeight="1" x14ac:dyDescent="0.25">
      <c r="A2" s="100" t="s">
        <v>473</v>
      </c>
      <c r="B2" s="100"/>
      <c r="G2" s="136" t="s">
        <v>473</v>
      </c>
    </row>
    <row r="3" spans="1:7" ht="15" customHeight="1" x14ac:dyDescent="0.25">
      <c r="A3" s="100" t="s">
        <v>474</v>
      </c>
      <c r="G3" s="136" t="s">
        <v>497</v>
      </c>
    </row>
    <row r="4" spans="1:7" ht="15" customHeight="1" x14ac:dyDescent="0.25">
      <c r="A4" s="100" t="s">
        <v>317</v>
      </c>
      <c r="B4" s="100"/>
      <c r="G4" s="136" t="s">
        <v>498</v>
      </c>
    </row>
    <row r="5" spans="1:7" ht="15" customHeight="1" x14ac:dyDescent="0.25">
      <c r="A5" s="100" t="s">
        <v>475</v>
      </c>
      <c r="B5" s="100"/>
      <c r="G5" s="136" t="s">
        <v>499</v>
      </c>
    </row>
    <row r="6" spans="1:7" ht="15" customHeight="1" x14ac:dyDescent="0.25">
      <c r="A6" s="92"/>
      <c r="G6" s="136" t="s">
        <v>475</v>
      </c>
    </row>
  </sheetData>
  <hyperlinks>
    <hyperlink ref="A5" r:id="rId1" display="https://www.ambulancezorg.nl/static/upload/raw/cf089da2-a2d9-41ca-be4e-331ef2cd513c/20210205+AZN+%28V%29LPA+COVID-19+20210205.bv.pdf" xr:uid="{00000000-0004-0000-0700-000000000000}"/>
    <hyperlink ref="A4" r:id="rId2" display="https://www.ambulancezorg.nl/static/upload/raw/5eb4c21a-4799-48f8-9a3a-43ca15799163/2+Infectieziektes.pdf" xr:uid="{00000000-0004-0000-0700-000001000000}"/>
    <hyperlink ref="A3" r:id="rId3" display="https://www.rivm.nl/hygienerichtlijnen/ambulancezorg" xr:uid="{00000000-0004-0000-0700-000002000000}"/>
    <hyperlink ref="A2" r:id="rId4" display="https://www.ambulancezorg.nl/themas/kwaliteit-van-zorg/protocollen-en-richtlijnen/landelijk-protocol-ambulancezorg" xr:uid="{00000000-0004-0000-0700-000003000000}"/>
    <hyperlink ref="G2" r:id="rId5" display="https://www.ambulancezorg.nl/themas/kwaliteit-van-zorg/protocollen-en-richtlijnen/landelijk-protocol-ambulancezorg" xr:uid="{00000000-0004-0000-0700-000004000000}"/>
    <hyperlink ref="G3" r:id="rId6" display="https://www.ambulancezorg.nl/themas/kwaliteit-van-zorg/protocollen-en-richtlijnen/landelijk-protocol-ambulancezorg" xr:uid="{00000000-0004-0000-0700-000005000000}"/>
    <hyperlink ref="G4" r:id="rId7" display="https://www.ambulancezorg.nl/themas/kwaliteit-van-zorg/protocollen-en-richtlijnen/overzicht-kwaliteitskaders-protocollen-en-richtlijnen" xr:uid="{00000000-0004-0000-0700-000006000000}"/>
    <hyperlink ref="G5" r:id="rId8" display="https://www.ambulancezorg.nl/static/upload/raw/5eb4c21a-4799-48f8-9a3a-43ca15799163/2+Infectieziektes.pdf" xr:uid="{00000000-0004-0000-0700-000007000000}"/>
    <hyperlink ref="G6" r:id="rId9" display="https://www.ambulancezorg.nl/static/upload/raw/cf089da2-a2d9-41ca-be4e-331ef2cd513c/20210205+AZN+%28V%29LPA+COVID-19+20210205.bv.pdf" xr:uid="{00000000-0004-0000-0700-000008000000}"/>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B6"/>
  <sheetViews>
    <sheetView workbookViewId="0">
      <selection activeCell="A10" sqref="A10"/>
    </sheetView>
  </sheetViews>
  <sheetFormatPr defaultColWidth="9.140625" defaultRowHeight="15" customHeight="1" x14ac:dyDescent="0.25"/>
  <cols>
    <col min="1" max="1" width="59" style="93" bestFit="1" customWidth="1"/>
    <col min="2" max="16384" width="9.140625" style="93"/>
  </cols>
  <sheetData>
    <row r="1" spans="1:2" ht="15" customHeight="1" x14ac:dyDescent="0.25">
      <c r="A1" s="99" t="s">
        <v>318</v>
      </c>
    </row>
    <row r="2" spans="1:2" ht="15" customHeight="1" x14ac:dyDescent="0.25">
      <c r="A2" s="100" t="s">
        <v>476</v>
      </c>
    </row>
    <row r="3" spans="1:2" ht="15" customHeight="1" x14ac:dyDescent="0.25">
      <c r="A3" s="100" t="s">
        <v>319</v>
      </c>
      <c r="B3" s="100"/>
    </row>
    <row r="4" spans="1:2" ht="15" customHeight="1" x14ac:dyDescent="0.25">
      <c r="A4" s="100" t="s">
        <v>320</v>
      </c>
      <c r="B4" s="100"/>
    </row>
    <row r="5" spans="1:2" ht="15" customHeight="1" x14ac:dyDescent="0.25">
      <c r="A5" s="100" t="s">
        <v>477</v>
      </c>
      <c r="B5" s="100"/>
    </row>
    <row r="6" spans="1:2" ht="15" customHeight="1" x14ac:dyDescent="0.25">
      <c r="A6" s="100" t="s">
        <v>484</v>
      </c>
    </row>
  </sheetData>
  <hyperlinks>
    <hyperlink ref="A2" r:id="rId1" display="https://www.ambulancezorg.nl/themas/kwaliteit-van-zorg/protocollen-en-richtlijnen/landelijk-protocol-ambulancezorg" xr:uid="{00000000-0004-0000-0800-000000000000}"/>
    <hyperlink ref="A3" r:id="rId2" display="https://www.ambulancezorg.nl/static/upload/raw/f6bd7533-cad5-4356-8d5c-a24080b118f0/incidentmanagement-het-rood-blauwe-boekje.pdf" xr:uid="{00000000-0004-0000-0800-000001000000}"/>
    <hyperlink ref="A4" r:id="rId3" display="https://www.ambulancezorg.nl/static/upload/raw/7937ef07-68d2-46d1-93a0-e52211007e11/AZN+Kwaliteitskader+Ambulancezorg+op+het+water+2017+versie+1.0+bv.pdf" xr:uid="{00000000-0004-0000-0800-000002000000}"/>
    <hyperlink ref="A5" r:id="rId4" display="https://www.ambulancezorg.nl/static/upload/raw/37cf669e-7e0b-43fb-9737-485328622568/201901-IFV-Handreiking-Decontaminatie-Werkversie-1_1.pdf" xr:uid="{00000000-0004-0000-0800-000003000000}"/>
    <hyperlink ref="A6" r:id="rId5" display="https://www.incidentmanagement.nl/nl-nl/elearning.aspx" xr:uid="{00000000-0004-0000-0800-000004000000}"/>
  </hyperlink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C6"/>
  <sheetViews>
    <sheetView workbookViewId="0">
      <selection activeCell="C2" sqref="C2"/>
    </sheetView>
  </sheetViews>
  <sheetFormatPr defaultColWidth="9.140625" defaultRowHeight="15" customHeight="1" x14ac:dyDescent="0.25"/>
  <cols>
    <col min="1" max="1" width="59" style="93" bestFit="1" customWidth="1"/>
    <col min="2" max="16384" width="9.140625" style="93"/>
  </cols>
  <sheetData>
    <row r="1" spans="1:3" ht="15" customHeight="1" x14ac:dyDescent="0.25">
      <c r="A1" s="99" t="s">
        <v>321</v>
      </c>
    </row>
    <row r="2" spans="1:3" ht="15" customHeight="1" x14ac:dyDescent="0.25">
      <c r="A2" s="100" t="s">
        <v>322</v>
      </c>
      <c r="C2" s="100"/>
    </row>
    <row r="3" spans="1:3" ht="15" customHeight="1" x14ac:dyDescent="0.25">
      <c r="A3" s="92"/>
    </row>
    <row r="4" spans="1:3" ht="15" customHeight="1" x14ac:dyDescent="0.25">
      <c r="A4" s="92"/>
    </row>
    <row r="5" spans="1:3" ht="15" customHeight="1" x14ac:dyDescent="0.25">
      <c r="A5" s="92"/>
    </row>
    <row r="6" spans="1:3" ht="15" customHeight="1" x14ac:dyDescent="0.25">
      <c r="A6" s="92"/>
    </row>
  </sheetData>
  <hyperlinks>
    <hyperlink ref="A2" r:id="rId1" display="https://www.ambulancezorg.nl/static/upload/raw/aa699ce3-672d-4554-98d0-5a855614fda5/4+Gehoorbescherming.pdf" xr:uid="{00000000-0004-0000-0900-000000000000}"/>
  </hyperlink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election activeCell="H32" sqref="H32"/>
    </sheetView>
  </sheetViews>
  <sheetFormatPr defaultColWidth="9.140625" defaultRowHeight="15" customHeight="1" x14ac:dyDescent="0.25"/>
  <cols>
    <col min="1" max="1" width="47.42578125" style="93" bestFit="1" customWidth="1"/>
    <col min="2" max="16384" width="9.140625" style="93"/>
  </cols>
  <sheetData>
    <row r="1" spans="1:1" ht="15" customHeight="1" x14ac:dyDescent="0.25">
      <c r="A1" s="99" t="s">
        <v>323</v>
      </c>
    </row>
    <row r="2" spans="1:1" ht="15" customHeight="1" x14ac:dyDescent="0.25">
      <c r="A2" s="100" t="s">
        <v>309</v>
      </c>
    </row>
    <row r="3" spans="1:1" ht="15" customHeight="1" x14ac:dyDescent="0.25">
      <c r="A3" s="92"/>
    </row>
  </sheetData>
  <hyperlinks>
    <hyperlink ref="A2" r:id="rId1" display="https://www.ambulancezorg.nl/themas/arbeidsmarkt-en-werkgeverschap/arbeidsomstandigheden"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C4"/>
  <sheetViews>
    <sheetView workbookViewId="0">
      <selection activeCell="A20" sqref="A20"/>
    </sheetView>
  </sheetViews>
  <sheetFormatPr defaultColWidth="9.140625" defaultRowHeight="15" customHeight="1" x14ac:dyDescent="0.25"/>
  <cols>
    <col min="1" max="1" width="47.42578125" style="93" bestFit="1" customWidth="1"/>
    <col min="2" max="16384" width="9.140625" style="93"/>
  </cols>
  <sheetData>
    <row r="1" spans="1:3" ht="15" customHeight="1" x14ac:dyDescent="0.25">
      <c r="A1" s="99" t="s">
        <v>324</v>
      </c>
    </row>
    <row r="2" spans="1:3" ht="15" customHeight="1" x14ac:dyDescent="0.25">
      <c r="A2" s="136" t="s">
        <v>478</v>
      </c>
      <c r="C2" s="136"/>
    </row>
    <row r="3" spans="1:3" ht="15" customHeight="1" x14ac:dyDescent="0.25">
      <c r="A3" s="100" t="s">
        <v>309</v>
      </c>
    </row>
    <row r="4" spans="1:3" ht="15" customHeight="1" x14ac:dyDescent="0.25">
      <c r="A4" s="92"/>
    </row>
  </sheetData>
  <hyperlinks>
    <hyperlink ref="A3" r:id="rId1" display="https://www.ambulancezorg.nl/themas/arbeidsmarkt-en-werkgeverschap/arbeidsomstandigheden" xr:uid="{00000000-0004-0000-0B00-000000000000}"/>
    <hyperlink ref="A2" r:id="rId2" display="https://www.ambulancezorg.nl/themas/arbeidsmarkt-en-werkgeverschap/werken-in-de-ambulancezorg/arbeidsvoorwaarden" xr:uid="{00000000-0004-0000-0B00-000001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documentManagement>
    <TaxCatchAll xmlns="19c43f3d-ed8c-4a30-a08e-ee1f101e23c4" xsi:nil="true"/>
    <lcf76f155ced4ddcb4097134ff3c332f xmlns="84bfc9d6-0f48-4990-9843-418a6803804d">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E9B584F00B4DA4290063F72CF4B2DC1" ma:contentTypeVersion="13" ma:contentTypeDescription="Een nieuw document maken." ma:contentTypeScope="" ma:versionID="f2414b6c0c6357f28e66919854657c9f">
  <xsd:schema xmlns:xsd="http://www.w3.org/2001/XMLSchema" xmlns:xs="http://www.w3.org/2001/XMLSchema" xmlns:p="http://schemas.microsoft.com/office/2006/metadata/properties" xmlns:ns2="19c43f3d-ed8c-4a30-a08e-ee1f101e23c4" xmlns:ns3="84bfc9d6-0f48-4990-9843-418a6803804d" targetNamespace="http://schemas.microsoft.com/office/2006/metadata/properties" ma:root="true" ma:fieldsID="3bb8e331e57c22b9757ae9cd18cf501d" ns2:_="" ns3:_="">
    <xsd:import namespace="19c43f3d-ed8c-4a30-a08e-ee1f101e23c4"/>
    <xsd:import namespace="84bfc9d6-0f48-4990-9843-418a6803804d"/>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LengthInSeconds" minOccurs="0"/>
                <xsd:element ref="ns3:MediaServiceDateTaken" minOccurs="0"/>
                <xsd:element ref="ns3:lcf76f155ced4ddcb4097134ff3c332f" minOccurs="0"/>
                <xsd:element ref="ns2:TaxCatchAll" minOccurs="0"/>
                <xsd:element ref="ns3:MediaServiceGenerationTime" minOccurs="0"/>
                <xsd:element ref="ns3:MediaServiceEventHashCode" minOccurs="0"/>
                <xsd:element ref="ns3:MediaServiceOCR"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9c43f3d-ed8c-4a30-a08e-ee1f101e23c4" elementFormDefault="qualified">
    <xsd:import namespace="http://schemas.microsoft.com/office/2006/documentManagement/types"/>
    <xsd:import namespace="http://schemas.microsoft.com/office/infopath/2007/PartnerControls"/>
    <xsd:element name="SharedWithUsers" ma:index="8" nillable="true" ma:displayName="Gedeeld met"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Gedeeld met details" ma:internalName="SharedWithDetails" ma:readOnly="true">
      <xsd:simpleType>
        <xsd:restriction base="dms:Note">
          <xsd:maxLength value="255"/>
        </xsd:restriction>
      </xsd:simpleType>
    </xsd:element>
    <xsd:element name="TaxCatchAll" ma:index="16" nillable="true" ma:displayName="Taxonomy Catch All Column" ma:hidden="true" ma:list="{f2cb13ed-fb85-4806-83a5-6a1f47d3d1f9}" ma:internalName="TaxCatchAll" ma:showField="CatchAllData" ma:web="19c43f3d-ed8c-4a30-a08e-ee1f101e23c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84bfc9d6-0f48-4990-9843-418a6803804d"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LengthInSeconds" ma:index="12" nillable="true" ma:displayName="MediaLengthInSeconds" ma:hidden="true" ma:internalName="MediaLengthInSeconds" ma:readOnly="true">
      <xsd:simpleType>
        <xsd:restriction base="dms:Unknown"/>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lcf76f155ced4ddcb4097134ff3c332f" ma:index="15" nillable="true" ma:taxonomy="true" ma:internalName="lcf76f155ced4ddcb4097134ff3c332f" ma:taxonomyFieldName="MediaServiceImageTags" ma:displayName="Afbeeldingtags" ma:readOnly="false" ma:fieldId="{5cf76f15-5ced-4ddc-b409-7134ff3c332f}" ma:taxonomyMulti="true" ma:sspId="c889bad0-c3a1-441a-82e2-633ac3acb968"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dexed="true"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9EB801F-DE03-4334-BEAE-CB1056ED2180}">
  <ds:schemaRefs>
    <ds:schemaRef ds:uri="http://schemas.microsoft.com/office/infopath/2007/PartnerControls"/>
    <ds:schemaRef ds:uri="http://purl.org/dc/elements/1.1/"/>
    <ds:schemaRef ds:uri="http://schemas.microsoft.com/office/2006/metadata/properties"/>
    <ds:schemaRef ds:uri="58a8ad14-0cee-4e43-a2dc-89dbec6581bc"/>
    <ds:schemaRef ds:uri="http://purl.org/dc/terms/"/>
    <ds:schemaRef ds:uri="http://schemas.openxmlformats.org/package/2006/metadata/core-properties"/>
    <ds:schemaRef ds:uri="http://schemas.microsoft.com/office/2006/documentManagement/types"/>
    <ds:schemaRef ds:uri="http://www.w3.org/XML/1998/namespace"/>
    <ds:schemaRef ds:uri="http://purl.org/dc/dcmitype/"/>
    <ds:schemaRef ds:uri="19c43f3d-ed8c-4a30-a08e-ee1f101e23c4"/>
    <ds:schemaRef ds:uri="84bfc9d6-0f48-4990-9843-418a6803804d"/>
  </ds:schemaRefs>
</ds:datastoreItem>
</file>

<file path=customXml/itemProps2.xml><?xml version="1.0" encoding="utf-8"?>
<ds:datastoreItem xmlns:ds="http://schemas.openxmlformats.org/officeDocument/2006/customXml" ds:itemID="{79B731BE-D27F-4577-8BAA-DF7D19852E1D}">
  <ds:schemaRefs>
    <ds:schemaRef ds:uri="http://schemas.microsoft.com/sharepoint/v3/contenttype/forms"/>
  </ds:schemaRefs>
</ds:datastoreItem>
</file>

<file path=customXml/itemProps3.xml><?xml version="1.0" encoding="utf-8"?>
<ds:datastoreItem xmlns:ds="http://schemas.openxmlformats.org/officeDocument/2006/customXml" ds:itemID="{F09FEA57-A713-4A35-B48A-D8941C21417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9c43f3d-ed8c-4a30-a08e-ee1f101e23c4"/>
    <ds:schemaRef ds:uri="84bfc9d6-0f48-4990-9843-418a6803804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Werkbladen</vt:lpstr>
      </vt:variant>
      <vt:variant>
        <vt:i4>12</vt:i4>
      </vt:variant>
      <vt:variant>
        <vt:lpstr>Benoemde bereiken</vt:lpstr>
      </vt:variant>
      <vt:variant>
        <vt:i4>7</vt:i4>
      </vt:variant>
    </vt:vector>
  </HeadingPairs>
  <TitlesOfParts>
    <vt:vector size="19" baseType="lpstr">
      <vt:lpstr>Omslag</vt:lpstr>
      <vt:lpstr>Basisgegevens RI&amp;E</vt:lpstr>
      <vt:lpstr>Inhoud</vt:lpstr>
      <vt:lpstr>RI&amp;E en PvA</vt:lpstr>
      <vt:lpstr>Defenities</vt:lpstr>
      <vt:lpstr>Hyperlinks PSA</vt:lpstr>
      <vt:lpstr>Hyperlinks Fysieke belasting</vt:lpstr>
      <vt:lpstr>Hyperlinks Infectierisico's</vt:lpstr>
      <vt:lpstr>Hyperlinks Veiligheid</vt:lpstr>
      <vt:lpstr>Hyperlinks Geluid</vt:lpstr>
      <vt:lpstr>Hyperlinks Arbozorg</vt:lpstr>
      <vt:lpstr>Hyperlinks Arbeidstijden</vt:lpstr>
      <vt:lpstr>'RI&amp;E en PvA'!_Hlk66388929</vt:lpstr>
      <vt:lpstr>'Basisgegevens RI&amp;E'!Afdrukbereik</vt:lpstr>
      <vt:lpstr>Inhoud!Afdrukbereik</vt:lpstr>
      <vt:lpstr>Omslag!Afdrukbereik</vt:lpstr>
      <vt:lpstr>'RI&amp;E en PvA'!Afdrukbereik</vt:lpstr>
      <vt:lpstr>'RI&amp;E en PvA'!Afdruktitels</vt:lpstr>
      <vt:lpstr>Vragenlijst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TJHeesen</dc:creator>
  <cp:lastModifiedBy>Jolanda Rigterink</cp:lastModifiedBy>
  <cp:lastPrinted>2023-05-03T06:34:31Z</cp:lastPrinted>
  <dcterms:created xsi:type="dcterms:W3CDTF">2013-03-26T14:07:00Z</dcterms:created>
  <dcterms:modified xsi:type="dcterms:W3CDTF">2023-05-04T13:47:51Z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0x0101003E9B584F00B4DA4290063F72CF4B2DC1</vt:lpwstr>
  </property>
  <property fmtid="{D5CDD505-2E9C-101B-9397-08002B2CF9AE}" pid="3" name="MediaServiceImageTags">
    <vt:lpwstr/>
  </property>
</Properties>
</file>